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xtowncouncil.sharepoint.com/sites/SaxmundhamTownCouncil/Shared Documents/Finance/Budget 2022-2023/"/>
    </mc:Choice>
  </mc:AlternateContent>
  <xr:revisionPtr revIDLastSave="36" documentId="8_{43743A9D-AEAA-4684-9246-615722B0DBD1}" xr6:coauthVersionLast="47" xr6:coauthVersionMax="47" xr10:uidLastSave="{124D45EE-125B-403C-B74B-BEA86E79CC88}"/>
  <bookViews>
    <workbookView xWindow="1080" yWindow="1080" windowWidth="25695" windowHeight="14205" xr2:uid="{FC8BA447-28B3-4C3F-A4AD-FB43AA99153E}"/>
  </bookViews>
  <sheets>
    <sheet name="Budget Papers" sheetId="1" r:id="rId1"/>
    <sheet name="Precept Figures" sheetId="4" state="hidden" r:id="rId2"/>
  </sheets>
  <definedNames>
    <definedName name="_xlnm.Print_Titles" localSheetId="0">'Budget Papers'!$1:$1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5" i="1" l="1"/>
  <c r="F117" i="1"/>
  <c r="F109" i="1"/>
  <c r="F111" i="1" l="1"/>
  <c r="L114" i="1" s="1"/>
  <c r="D16" i="4"/>
  <c r="J19" i="4" s="1"/>
  <c r="D10" i="4"/>
  <c r="J13" i="4" s="1"/>
  <c r="D9" i="4"/>
  <c r="D4" i="4"/>
  <c r="J7" i="4" s="1"/>
  <c r="L120" i="1"/>
  <c r="F105" i="1"/>
  <c r="L108" i="1" s="1"/>
  <c r="E11" i="1"/>
  <c r="F11" i="1"/>
  <c r="G11" i="1"/>
  <c r="I11" i="1"/>
  <c r="J11" i="1"/>
  <c r="K11" i="1"/>
  <c r="L11" i="1"/>
  <c r="H15" i="1"/>
  <c r="H20" i="1" s="1"/>
  <c r="H16" i="1"/>
  <c r="H17" i="1"/>
  <c r="H19" i="1"/>
  <c r="E20" i="1"/>
  <c r="F20" i="1"/>
  <c r="G20" i="1"/>
  <c r="I20" i="1"/>
  <c r="J20" i="1"/>
  <c r="K20" i="1"/>
  <c r="L20" i="1"/>
  <c r="F27" i="1"/>
  <c r="G27" i="1"/>
  <c r="I27" i="1"/>
  <c r="L27" i="1"/>
  <c r="H30" i="1"/>
  <c r="H47" i="1" s="1"/>
  <c r="H31" i="1"/>
  <c r="H32" i="1"/>
  <c r="H33" i="1"/>
  <c r="H35" i="1"/>
  <c r="H36" i="1"/>
  <c r="H37" i="1"/>
  <c r="H38" i="1"/>
  <c r="H39" i="1"/>
  <c r="H40" i="1"/>
  <c r="H41" i="1"/>
  <c r="H42" i="1"/>
  <c r="H43" i="1"/>
  <c r="H44" i="1"/>
  <c r="H45" i="1"/>
  <c r="H46" i="1"/>
  <c r="E47" i="1"/>
  <c r="F47" i="1"/>
  <c r="G47" i="1"/>
  <c r="I47" i="1"/>
  <c r="J47" i="1"/>
  <c r="K47" i="1"/>
  <c r="L47" i="1"/>
  <c r="H50" i="1"/>
  <c r="H56" i="1"/>
  <c r="F57" i="1"/>
  <c r="G57" i="1"/>
  <c r="H57" i="1"/>
  <c r="I57" i="1"/>
  <c r="J57" i="1"/>
  <c r="K57" i="1"/>
  <c r="L57" i="1"/>
  <c r="F60" i="1"/>
  <c r="F61" i="1" s="1"/>
  <c r="E61" i="1"/>
  <c r="G61" i="1"/>
  <c r="I61" i="1"/>
  <c r="J61" i="1"/>
  <c r="K61" i="1"/>
  <c r="L61" i="1"/>
  <c r="H64" i="1"/>
  <c r="H68" i="1" s="1"/>
  <c r="H65" i="1"/>
  <c r="F68" i="1"/>
  <c r="G68" i="1"/>
  <c r="I68" i="1"/>
  <c r="J68" i="1"/>
  <c r="K68" i="1"/>
  <c r="L68" i="1"/>
  <c r="H74" i="1"/>
  <c r="H75" i="1" s="1"/>
  <c r="E75" i="1"/>
  <c r="F75" i="1"/>
  <c r="G75" i="1"/>
  <c r="I75" i="1"/>
  <c r="J75" i="1"/>
  <c r="K75" i="1"/>
  <c r="L75" i="1"/>
  <c r="H78" i="1"/>
  <c r="H85" i="1" s="1"/>
  <c r="H95" i="1" s="1"/>
  <c r="H79" i="1"/>
  <c r="F85" i="1"/>
  <c r="G85" i="1"/>
  <c r="I85" i="1"/>
  <c r="I95" i="1" s="1"/>
  <c r="J85" i="1"/>
  <c r="J95" i="1" s="1"/>
  <c r="K85" i="1"/>
  <c r="K95" i="1" s="1"/>
  <c r="L85" i="1"/>
  <c r="H88" i="1"/>
  <c r="H91" i="1"/>
  <c r="E95" i="1"/>
  <c r="F95" i="1"/>
  <c r="G95" i="1"/>
  <c r="L95" i="1"/>
  <c r="L99" i="1" l="1"/>
  <c r="J99" i="1"/>
  <c r="F99" i="1"/>
  <c r="I99" i="1"/>
  <c r="K99" i="1"/>
  <c r="E99" i="1"/>
  <c r="G99" i="1"/>
  <c r="H99" i="1"/>
</calcChain>
</file>

<file path=xl/sharedStrings.xml><?xml version="1.0" encoding="utf-8"?>
<sst xmlns="http://schemas.openxmlformats.org/spreadsheetml/2006/main" count="244" uniqueCount="163">
  <si>
    <t>CC</t>
  </si>
  <si>
    <t>Act TM</t>
  </si>
  <si>
    <t>Current Budget</t>
  </si>
  <si>
    <t>Variance</t>
  </si>
  <si>
    <t>Exp. Out Turn</t>
  </si>
  <si>
    <t>Budget Perf.</t>
  </si>
  <si>
    <t>Income</t>
  </si>
  <si>
    <t>Precept</t>
  </si>
  <si>
    <t>100.0%</t>
  </si>
  <si>
    <t>0% increase in Precept</t>
  </si>
  <si>
    <t>Bank Interest</t>
  </si>
  <si>
    <t>0.0%</t>
  </si>
  <si>
    <t>Market Income</t>
  </si>
  <si>
    <t>Other Income</t>
  </si>
  <si>
    <t>7502.6%</t>
  </si>
  <si>
    <t>TOTAL</t>
  </si>
  <si>
    <t>Salaries &amp; Staff Expenses</t>
  </si>
  <si>
    <t>Staff Salaries Tax/NI/Pension</t>
  </si>
  <si>
    <t>92.3%</t>
  </si>
  <si>
    <t>Clerks Expenses</t>
  </si>
  <si>
    <t>Other Staff Costs</t>
  </si>
  <si>
    <t>Recruitment Costs</t>
  </si>
  <si>
    <t>83.9%</t>
  </si>
  <si>
    <t>Agency/Interim Services</t>
  </si>
  <si>
    <t>102.6%</t>
  </si>
  <si>
    <t>Training</t>
  </si>
  <si>
    <t>5.9%</t>
  </si>
  <si>
    <t>Chairman's Allowance</t>
  </si>
  <si>
    <t>Councillors Expenses</t>
  </si>
  <si>
    <t>Councillor Training</t>
  </si>
  <si>
    <t>Office &amp; Admin Costs</t>
  </si>
  <si>
    <t>14.8%</t>
  </si>
  <si>
    <t>Office Utilities</t>
  </si>
  <si>
    <t>49.9%</t>
  </si>
  <si>
    <t>Hire of hall for mtgs</t>
  </si>
  <si>
    <t>3.9%</t>
  </si>
  <si>
    <t>Advertising</t>
  </si>
  <si>
    <t>Audit Fees</t>
  </si>
  <si>
    <t>80.8%</t>
  </si>
  <si>
    <t>Bank Charges</t>
  </si>
  <si>
    <t>14.0%</t>
  </si>
  <si>
    <t>Postage</t>
  </si>
  <si>
    <t>Printing &amp; Stationery</t>
  </si>
  <si>
    <t>83.7%</t>
  </si>
  <si>
    <t>Subscriptions</t>
  </si>
  <si>
    <t>74.4%</t>
  </si>
  <si>
    <t>IT support &amp; Software</t>
  </si>
  <si>
    <t>199.9%</t>
  </si>
  <si>
    <t>Telephone/Broadband</t>
  </si>
  <si>
    <t>39.3%</t>
  </si>
  <si>
    <t>Insurance</t>
  </si>
  <si>
    <t>89.2%</t>
  </si>
  <si>
    <t>Election</t>
  </si>
  <si>
    <t>Supplies &amp; Petty Cash Items</t>
  </si>
  <si>
    <t>54.7%</t>
  </si>
  <si>
    <t>Loan Repayment</t>
  </si>
  <si>
    <t>External Comms</t>
  </si>
  <si>
    <t>Newsletter &amp; Publicity</t>
  </si>
  <si>
    <t>94.3%</t>
  </si>
  <si>
    <t>7.7%</t>
  </si>
  <si>
    <t>98.4%</t>
  </si>
  <si>
    <t>Market Hall</t>
  </si>
  <si>
    <t>Other Grants</t>
  </si>
  <si>
    <t>75.0%</t>
  </si>
  <si>
    <t>Neighbourhood Plan</t>
  </si>
  <si>
    <t>NP expenses</t>
  </si>
  <si>
    <t>Consultants  for NP</t>
  </si>
  <si>
    <t>Neighbourhood plan costs</t>
  </si>
  <si>
    <t>Saxmundham In Bloom/Anglia in bloom</t>
  </si>
  <si>
    <t>48.8%</t>
  </si>
  <si>
    <t>Grounds Maintenance</t>
  </si>
  <si>
    <t>19.8%</t>
  </si>
  <si>
    <t>56.3%</t>
  </si>
  <si>
    <t>Precept Grant</t>
  </si>
  <si>
    <t>Communications Working Group</t>
  </si>
  <si>
    <t>Resources Committee</t>
  </si>
  <si>
    <t>Grants</t>
  </si>
  <si>
    <t>Office Equipment</t>
  </si>
  <si>
    <t xml:space="preserve">Website </t>
  </si>
  <si>
    <t xml:space="preserve">Youth Booth Maintenance </t>
  </si>
  <si>
    <t>Town House Maintenance</t>
  </si>
  <si>
    <t>Amenities Committee</t>
  </si>
  <si>
    <t>Amenities Committee/Environment Working Group</t>
  </si>
  <si>
    <t>Environment &amp; Climate Actions</t>
  </si>
  <si>
    <t>Gateway entrances/Speed reduction</t>
  </si>
  <si>
    <t xml:space="preserve">Memorial Field </t>
  </si>
  <si>
    <t>Fromus Square &amp; Walkways</t>
  </si>
  <si>
    <t xml:space="preserve">Budget </t>
  </si>
  <si>
    <t>2020- 2021</t>
  </si>
  <si>
    <t>2021-2022</t>
  </si>
  <si>
    <t>Street Furniture</t>
  </si>
  <si>
    <t>Markets and Tourism</t>
  </si>
  <si>
    <t xml:space="preserve">General STC Maintenance </t>
  </si>
  <si>
    <t>Refund from Market Hall</t>
  </si>
  <si>
    <t>New laptop Town Centre Co-ordinator</t>
  </si>
  <si>
    <t>Christmas lights trees and event</t>
  </si>
  <si>
    <t>2022-2023</t>
  </si>
  <si>
    <t xml:space="preserve">Councillors/Civic Events </t>
  </si>
  <si>
    <t xml:space="preserve">Chairman’s Reception &amp; Annual Town Meeting </t>
  </si>
  <si>
    <t>To be take from reserves if required.</t>
  </si>
  <si>
    <t xml:space="preserve">Rialtas Financial Support &amp; End of Year </t>
  </si>
  <si>
    <t>Split from IT support</t>
  </si>
  <si>
    <t>Free pitches to encourage Market Holders</t>
  </si>
  <si>
    <t>Reduction based on current interest rates</t>
  </si>
  <si>
    <t xml:space="preserve">Office Cleaning &amp; materials </t>
  </si>
  <si>
    <t>Increased publications &amp; reduced contract costs</t>
  </si>
  <si>
    <t>It Contract Costs</t>
  </si>
  <si>
    <t>Insurance refund Market Hall</t>
  </si>
  <si>
    <t>Small and Medium grants</t>
  </si>
  <si>
    <t>3 newsletters and festival programme</t>
  </si>
  <si>
    <t xml:space="preserve">Website support &amp; Development </t>
  </si>
  <si>
    <t>Town Improvements  Projects</t>
  </si>
  <si>
    <t>Priority 2.2 . Will require additional £5000 from CIL</t>
  </si>
  <si>
    <t>To cover minor maintenance on play areas</t>
  </si>
  <si>
    <t>Market Development &amp; running costs</t>
  </si>
  <si>
    <t>Priority 5.1 to allow for Civic Awards at Annual Town Meeting</t>
  </si>
  <si>
    <t>Priority 4.1</t>
  </si>
  <si>
    <t>Priority 2.1 for audit and climate change initiatives</t>
  </si>
  <si>
    <t xml:space="preserve">Consultants including Health &amp; Safety </t>
  </si>
  <si>
    <t>General maintenance &amp; replacement.  New noticeboards</t>
  </si>
  <si>
    <t xml:space="preserve"> Priority 4.2: 750 Festival </t>
  </si>
  <si>
    <t xml:space="preserve">Total Expenditure </t>
  </si>
  <si>
    <t xml:space="preserve">Comments </t>
  </si>
  <si>
    <t xml:space="preserve">Improved specification for grounds maintenance including bin and signage cleaning  </t>
  </si>
  <si>
    <r>
      <rPr>
        <b/>
        <sz val="11"/>
        <color theme="1"/>
        <rFont val="Calibri"/>
        <family val="2"/>
        <scheme val="minor"/>
      </rPr>
      <t>Budget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0% increase</t>
    </r>
  </si>
  <si>
    <t>Income Land &amp; Property</t>
  </si>
  <si>
    <t>Licence IP17 GNS &amp; Memorial Field Income</t>
  </si>
  <si>
    <t xml:space="preserve">Contingency funding for plan completion </t>
  </si>
  <si>
    <t>Business network &amp; Town Promotion</t>
  </si>
  <si>
    <t>Health and Safety  'competent' person</t>
  </si>
  <si>
    <t xml:space="preserve">Actual Council Tax for Parish </t>
  </si>
  <si>
    <t>0% increase</t>
  </si>
  <si>
    <t>.5% increase</t>
  </si>
  <si>
    <t>2022/23 Tax Base</t>
  </si>
  <si>
    <t>2022/23 Precept</t>
  </si>
  <si>
    <t>-</t>
  </si>
  <si>
    <t>Number of Band D Properties</t>
  </si>
  <si>
    <t>Number of Band D  Properties</t>
  </si>
  <si>
    <t xml:space="preserve">Drawn from Reserves </t>
  </si>
  <si>
    <t xml:space="preserve">Precept Options </t>
  </si>
  <si>
    <t xml:space="preserve">1% increase </t>
  </si>
  <si>
    <t xml:space="preserve">Maintenance </t>
  </si>
  <si>
    <t xml:space="preserve">Total Income </t>
  </si>
  <si>
    <t xml:space="preserve">Grants &amp; Events </t>
  </si>
  <si>
    <t xml:space="preserve">Christmas Event </t>
  </si>
  <si>
    <t xml:space="preserve">Other Events  </t>
  </si>
  <si>
    <t>Other S137 - Gannon Rooms</t>
  </si>
  <si>
    <t>Subsidy for the Market Hall Will require additional capital funding  match for HLF bid</t>
  </si>
  <si>
    <t>Priority 5.4</t>
  </si>
  <si>
    <t>Youth Activities</t>
  </si>
  <si>
    <t>Priority 6.3  Will require an additional Cil &amp; Grant Funding</t>
  </si>
  <si>
    <t>IP17 GNS</t>
  </si>
  <si>
    <t xml:space="preserve">Community Cohesion </t>
  </si>
  <si>
    <t>Market Maintenance &amp; running costs</t>
  </si>
  <si>
    <t>Play Inspection &amp; play maintenance</t>
  </si>
  <si>
    <t xml:space="preserve">Additional Income </t>
  </si>
  <si>
    <t xml:space="preserve"> From Reserves </t>
  </si>
  <si>
    <t>Increased Usage &amp; PHS Contract</t>
  </si>
  <si>
    <t>Includes allowance for pay award, NI increases and £8000 for co-ordinator post</t>
  </si>
  <si>
    <t>Priority 1.4  (additional £15000 from CIL)</t>
  </si>
  <si>
    <t>Priority 1.5 (additional £15000 from CIL)</t>
  </si>
  <si>
    <t>Priority 6.2 Storage facilities &amp; improved entrance on Rendham Road, Signage  and Green Landscaping  (additional £10,000 CIL).</t>
  </si>
  <si>
    <t xml:space="preserve"> Council Tax for  for a Band D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</si>
</sst>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  <numFmt numFmtId="165" formatCode="_-[$£-809]* #,##0_-;\-[$£-809]* #,##0_-;_-[$£-809]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000000"/>
      <name val="Calibri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6" borderId="0" applyNumberFormat="0" applyBorder="0" applyAlignment="0" applyProtection="0"/>
  </cellStyleXfs>
  <cellXfs count="207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165" fontId="0" fillId="0" borderId="0" xfId="1" applyNumberFormat="1" applyFont="1" applyAlignment="1" applyProtection="1">
      <alignment vertical="top"/>
      <protection locked="0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164" fontId="0" fillId="0" borderId="0" xfId="1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2" xfId="0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4" borderId="2" xfId="0" applyFill="1" applyBorder="1" applyAlignment="1">
      <alignment horizontal="left" vertical="top"/>
    </xf>
    <xf numFmtId="164" fontId="0" fillId="4" borderId="2" xfId="1" applyNumberFormat="1" applyFont="1" applyFill="1" applyBorder="1" applyAlignment="1" applyProtection="1">
      <alignment horizontal="right" vertical="top"/>
      <protection locked="0"/>
    </xf>
    <xf numFmtId="164" fontId="0" fillId="4" borderId="2" xfId="1" applyNumberFormat="1" applyFont="1" applyFill="1" applyBorder="1" applyAlignment="1">
      <alignment horizontal="right" vertical="top"/>
    </xf>
    <xf numFmtId="0" fontId="0" fillId="4" borderId="2" xfId="0" applyFill="1" applyBorder="1" applyAlignment="1">
      <alignment horizontal="right" vertical="top"/>
    </xf>
    <xf numFmtId="0" fontId="0" fillId="4" borderId="0" xfId="0" applyFill="1" applyBorder="1" applyAlignment="1">
      <alignment vertical="top"/>
    </xf>
    <xf numFmtId="0" fontId="0" fillId="4" borderId="2" xfId="0" applyFill="1" applyBorder="1" applyAlignment="1">
      <alignment horizontal="left" vertical="top" wrapText="1"/>
    </xf>
    <xf numFmtId="0" fontId="0" fillId="4" borderId="2" xfId="0" applyFill="1" applyBorder="1" applyAlignment="1">
      <alignment vertical="top"/>
    </xf>
    <xf numFmtId="0" fontId="0" fillId="4" borderId="2" xfId="0" applyFill="1" applyBorder="1" applyAlignment="1">
      <alignment vertical="top" wrapText="1"/>
    </xf>
    <xf numFmtId="0" fontId="0" fillId="4" borderId="2" xfId="0" applyFill="1" applyBorder="1" applyAlignment="1" applyProtection="1">
      <alignment horizontal="left" vertical="top"/>
      <protection locked="0"/>
    </xf>
    <xf numFmtId="0" fontId="2" fillId="4" borderId="2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/>
    </xf>
    <xf numFmtId="164" fontId="0" fillId="0" borderId="2" xfId="0" applyNumberFormat="1" applyBorder="1" applyAlignment="1">
      <alignment vertical="top" wrapText="1"/>
    </xf>
    <xf numFmtId="0" fontId="0" fillId="4" borderId="2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vertical="top" wrapText="1"/>
    </xf>
    <xf numFmtId="0" fontId="0" fillId="0" borderId="0" xfId="0"/>
    <xf numFmtId="0" fontId="0" fillId="4" borderId="0" xfId="0" applyFill="1" applyBorder="1" applyAlignment="1" applyProtection="1">
      <alignment vertical="top"/>
      <protection locked="0"/>
    </xf>
    <xf numFmtId="0" fontId="0" fillId="4" borderId="0" xfId="0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/>
    <xf numFmtId="164" fontId="0" fillId="0" borderId="0" xfId="1" applyNumberFormat="1" applyFont="1" applyAlignment="1" applyProtection="1">
      <alignment horizontal="left" vertical="top"/>
      <protection locked="0"/>
    </xf>
    <xf numFmtId="0" fontId="0" fillId="0" borderId="9" xfId="0" applyBorder="1" applyAlignment="1">
      <alignment vertical="top"/>
    </xf>
    <xf numFmtId="0" fontId="0" fillId="0" borderId="9" xfId="0" applyBorder="1" applyAlignment="1">
      <alignment horizontal="left" vertical="top"/>
    </xf>
    <xf numFmtId="0" fontId="2" fillId="4" borderId="11" xfId="0" applyFont="1" applyFill="1" applyBorder="1" applyAlignment="1">
      <alignment vertical="top" wrapText="1"/>
    </xf>
    <xf numFmtId="164" fontId="2" fillId="4" borderId="2" xfId="1" applyNumberFormat="1" applyFont="1" applyFill="1" applyBorder="1" applyAlignment="1">
      <alignment horizontal="left" vertical="top"/>
    </xf>
    <xf numFmtId="0" fontId="2" fillId="7" borderId="2" xfId="0" applyFont="1" applyFill="1" applyBorder="1" applyAlignment="1">
      <alignment horizontal="left" vertical="top"/>
    </xf>
    <xf numFmtId="164" fontId="2" fillId="8" borderId="2" xfId="1" applyNumberFormat="1" applyFont="1" applyFill="1" applyBorder="1" applyAlignment="1">
      <alignment horizontal="left" vertical="top"/>
    </xf>
    <xf numFmtId="164" fontId="2" fillId="9" borderId="2" xfId="1" applyNumberFormat="1" applyFont="1" applyFill="1" applyBorder="1" applyAlignment="1">
      <alignment horizontal="left" vertical="top"/>
    </xf>
    <xf numFmtId="0" fontId="0" fillId="10" borderId="2" xfId="0" applyFill="1" applyBorder="1" applyAlignment="1">
      <alignment horizontal="left"/>
    </xf>
    <xf numFmtId="0" fontId="2" fillId="7" borderId="10" xfId="0" applyFont="1" applyFill="1" applyBorder="1" applyAlignment="1">
      <alignment horizontal="left" vertical="top"/>
    </xf>
    <xf numFmtId="0" fontId="2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164" fontId="0" fillId="0" borderId="11" xfId="0" applyNumberFormat="1" applyBorder="1" applyAlignment="1">
      <alignment vertical="top" wrapText="1"/>
    </xf>
    <xf numFmtId="164" fontId="2" fillId="0" borderId="11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5" fillId="5" borderId="2" xfId="0" applyFont="1" applyFill="1" applyBorder="1" applyAlignment="1">
      <alignment horizontal="left" vertical="top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>
      <alignment horizontal="left" vertical="top" wrapText="1"/>
    </xf>
    <xf numFmtId="164" fontId="2" fillId="2" borderId="5" xfId="1" applyNumberFormat="1" applyFont="1" applyFill="1" applyBorder="1" applyAlignment="1">
      <alignment horizontal="left" vertical="top" wrapText="1"/>
    </xf>
    <xf numFmtId="164" fontId="2" fillId="0" borderId="5" xfId="1" applyNumberFormat="1" applyFont="1" applyBorder="1" applyAlignment="1" applyProtection="1">
      <alignment horizontal="left" vertical="top" wrapText="1"/>
      <protection locked="0"/>
    </xf>
    <xf numFmtId="164" fontId="2" fillId="0" borderId="5" xfId="1" applyNumberFormat="1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164" fontId="2" fillId="2" borderId="3" xfId="1" applyNumberFormat="1" applyFont="1" applyFill="1" applyBorder="1" applyAlignment="1">
      <alignment horizontal="left" vertical="top"/>
    </xf>
    <xf numFmtId="0" fontId="2" fillId="8" borderId="0" xfId="0" applyFont="1" applyFill="1" applyAlignment="1">
      <alignment horizontal="left"/>
    </xf>
    <xf numFmtId="0" fontId="2" fillId="9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4" borderId="2" xfId="0" applyFont="1" applyFill="1" applyBorder="1" applyAlignment="1" applyProtection="1">
      <alignment horizontal="left" vertical="top"/>
      <protection locked="0"/>
    </xf>
    <xf numFmtId="0" fontId="2" fillId="4" borderId="2" xfId="0" applyFont="1" applyFill="1" applyBorder="1" applyAlignment="1">
      <alignment horizontal="left" vertical="top" wrapText="1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164" fontId="0" fillId="2" borderId="9" xfId="1" applyNumberFormat="1" applyFont="1" applyFill="1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164" fontId="0" fillId="2" borderId="2" xfId="1" applyNumberFormat="1" applyFont="1" applyFill="1" applyBorder="1" applyAlignment="1" applyProtection="1">
      <alignment horizontal="left" vertical="top"/>
      <protection locked="0"/>
    </xf>
    <xf numFmtId="0" fontId="0" fillId="3" borderId="7" xfId="0" applyFill="1" applyBorder="1" applyAlignment="1">
      <alignment horizontal="left" vertical="top"/>
    </xf>
    <xf numFmtId="0" fontId="2" fillId="3" borderId="0" xfId="0" applyFont="1" applyFill="1" applyBorder="1" applyAlignment="1" applyProtection="1">
      <alignment horizontal="left" vertical="top"/>
      <protection locked="0"/>
    </xf>
    <xf numFmtId="164" fontId="2" fillId="3" borderId="1" xfId="1" applyNumberFormat="1" applyFont="1" applyFill="1" applyBorder="1" applyAlignment="1" applyProtection="1">
      <alignment horizontal="left" vertical="top"/>
      <protection locked="0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164" fontId="0" fillId="0" borderId="0" xfId="1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left" vertical="top" wrapText="1"/>
    </xf>
    <xf numFmtId="164" fontId="2" fillId="0" borderId="0" xfId="1" applyNumberFormat="1" applyFont="1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3" borderId="0" xfId="0" applyFill="1" applyBorder="1" applyAlignment="1" applyProtection="1">
      <alignment horizontal="left" vertical="top"/>
      <protection locked="0"/>
    </xf>
    <xf numFmtId="164" fontId="0" fillId="3" borderId="1" xfId="1" applyNumberFormat="1" applyFont="1" applyFill="1" applyBorder="1" applyAlignment="1" applyProtection="1">
      <alignment horizontal="left" vertical="top"/>
      <protection locked="0"/>
    </xf>
    <xf numFmtId="0" fontId="0" fillId="9" borderId="0" xfId="0" applyFill="1" applyAlignment="1">
      <alignment horizontal="left"/>
    </xf>
    <xf numFmtId="164" fontId="2" fillId="2" borderId="0" xfId="1" applyNumberFormat="1" applyFont="1" applyFill="1" applyBorder="1" applyAlignment="1">
      <alignment horizontal="left" vertical="top"/>
    </xf>
    <xf numFmtId="0" fontId="0" fillId="3" borderId="7" xfId="0" applyFill="1" applyBorder="1" applyAlignment="1" applyProtection="1">
      <alignment horizontal="left" vertical="top"/>
      <protection locked="0"/>
    </xf>
    <xf numFmtId="0" fontId="2" fillId="4" borderId="7" xfId="0" applyFont="1" applyFill="1" applyBorder="1" applyAlignment="1" applyProtection="1">
      <alignment horizontal="left" vertical="top"/>
      <protection locked="0"/>
    </xf>
    <xf numFmtId="0" fontId="2" fillId="4" borderId="0" xfId="0" applyFont="1" applyFill="1" applyBorder="1" applyAlignment="1" applyProtection="1">
      <alignment horizontal="left" vertical="top"/>
      <protection locked="0"/>
    </xf>
    <xf numFmtId="0" fontId="2" fillId="4" borderId="0" xfId="0" applyFont="1" applyFill="1" applyBorder="1" applyAlignment="1">
      <alignment horizontal="left" vertical="top" wrapText="1"/>
    </xf>
    <xf numFmtId="0" fontId="0" fillId="4" borderId="2" xfId="0" applyFill="1" applyBorder="1" applyAlignment="1" applyProtection="1">
      <alignment horizontal="left" vertical="top" wrapText="1"/>
      <protection locked="0"/>
    </xf>
    <xf numFmtId="164" fontId="0" fillId="4" borderId="2" xfId="1" applyNumberFormat="1" applyFont="1" applyFill="1" applyBorder="1" applyAlignment="1" applyProtection="1">
      <alignment horizontal="left" vertical="top"/>
      <protection locked="0"/>
    </xf>
    <xf numFmtId="164" fontId="0" fillId="4" borderId="2" xfId="1" applyNumberFormat="1" applyFont="1" applyFill="1" applyBorder="1" applyAlignment="1">
      <alignment horizontal="left" vertical="top"/>
    </xf>
    <xf numFmtId="0" fontId="0" fillId="4" borderId="0" xfId="0" applyFill="1" applyBorder="1" applyAlignment="1" applyProtection="1">
      <alignment horizontal="left" vertical="top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164" fontId="0" fillId="4" borderId="0" xfId="1" applyNumberFormat="1" applyFont="1" applyFill="1" applyBorder="1" applyAlignment="1" applyProtection="1">
      <alignment horizontal="left" vertical="top"/>
      <protection locked="0"/>
    </xf>
    <xf numFmtId="164" fontId="0" fillId="2" borderId="0" xfId="1" applyNumberFormat="1" applyFont="1" applyFill="1" applyBorder="1" applyAlignment="1">
      <alignment horizontal="left" vertical="top"/>
    </xf>
    <xf numFmtId="0" fontId="0" fillId="4" borderId="2" xfId="0" applyFont="1" applyFill="1" applyBorder="1" applyAlignment="1" applyProtection="1">
      <alignment horizontal="left" vertical="top"/>
      <protection locked="0"/>
    </xf>
    <xf numFmtId="0" fontId="0" fillId="4" borderId="2" xfId="0" applyFont="1" applyFill="1" applyBorder="1" applyAlignment="1">
      <alignment horizontal="left" vertical="top" wrapText="1"/>
    </xf>
    <xf numFmtId="164" fontId="1" fillId="4" borderId="2" xfId="1" applyNumberFormat="1" applyFont="1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0" fontId="0" fillId="3" borderId="2" xfId="0" applyFill="1" applyBorder="1" applyAlignment="1" applyProtection="1">
      <alignment horizontal="left" vertical="top"/>
      <protection locked="0"/>
    </xf>
    <xf numFmtId="0" fontId="2" fillId="3" borderId="2" xfId="0" applyFont="1" applyFill="1" applyBorder="1" applyAlignment="1">
      <alignment horizontal="left" vertical="top"/>
    </xf>
    <xf numFmtId="164" fontId="2" fillId="4" borderId="2" xfId="1" applyNumberFormat="1" applyFont="1" applyFill="1" applyBorder="1" applyAlignment="1" applyProtection="1">
      <alignment horizontal="left" vertical="top"/>
      <protection locked="0"/>
    </xf>
    <xf numFmtId="0" fontId="0" fillId="3" borderId="2" xfId="0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left" vertical="top" wrapText="1"/>
    </xf>
    <xf numFmtId="164" fontId="5" fillId="5" borderId="2" xfId="1" applyNumberFormat="1" applyFont="1" applyFill="1" applyBorder="1" applyAlignment="1" applyProtection="1">
      <alignment horizontal="left" vertical="top"/>
      <protection locked="0"/>
    </xf>
    <xf numFmtId="164" fontId="0" fillId="8" borderId="9" xfId="1" applyNumberFormat="1" applyFont="1" applyFill="1" applyBorder="1" applyAlignment="1" applyProtection="1">
      <alignment vertical="top"/>
      <protection locked="0"/>
    </xf>
    <xf numFmtId="164" fontId="0" fillId="9" borderId="9" xfId="1" applyNumberFormat="1" applyFont="1" applyFill="1" applyBorder="1" applyAlignment="1" applyProtection="1">
      <alignment vertical="top"/>
      <protection locked="0"/>
    </xf>
    <xf numFmtId="165" fontId="0" fillId="0" borderId="9" xfId="1" applyNumberFormat="1" applyFont="1" applyBorder="1" applyAlignment="1" applyProtection="1">
      <alignment vertical="top"/>
      <protection locked="0"/>
    </xf>
    <xf numFmtId="164" fontId="0" fillId="0" borderId="9" xfId="1" applyNumberFormat="1" applyFont="1" applyBorder="1" applyAlignment="1">
      <alignment vertical="top"/>
    </xf>
    <xf numFmtId="0" fontId="0" fillId="0" borderId="6" xfId="0" applyBorder="1" applyAlignment="1" applyProtection="1">
      <alignment vertical="top"/>
      <protection locked="0"/>
    </xf>
    <xf numFmtId="44" fontId="0" fillId="10" borderId="2" xfId="1" applyFont="1" applyFill="1" applyBorder="1" applyAlignment="1"/>
    <xf numFmtId="164" fontId="0" fillId="8" borderId="2" xfId="1" applyNumberFormat="1" applyFont="1" applyFill="1" applyBorder="1" applyAlignment="1" applyProtection="1">
      <alignment vertical="top"/>
      <protection locked="0"/>
    </xf>
    <xf numFmtId="164" fontId="0" fillId="9" borderId="2" xfId="1" applyNumberFormat="1" applyFont="1" applyFill="1" applyBorder="1" applyAlignment="1" applyProtection="1">
      <alignment vertical="top"/>
      <protection locked="0"/>
    </xf>
    <xf numFmtId="165" fontId="0" fillId="0" borderId="2" xfId="1" applyNumberFormat="1" applyFont="1" applyBorder="1" applyAlignment="1" applyProtection="1">
      <alignment vertical="top"/>
      <protection locked="0"/>
    </xf>
    <xf numFmtId="164" fontId="0" fillId="0" borderId="2" xfId="1" applyNumberFormat="1" applyFont="1" applyBorder="1" applyAlignment="1">
      <alignment vertical="top"/>
    </xf>
    <xf numFmtId="0" fontId="0" fillId="0" borderId="10" xfId="0" applyBorder="1" applyAlignment="1" applyProtection="1">
      <alignment vertical="top"/>
      <protection locked="0"/>
    </xf>
    <xf numFmtId="164" fontId="0" fillId="0" borderId="2" xfId="1" applyNumberFormat="1" applyFont="1" applyBorder="1" applyAlignment="1" applyProtection="1">
      <alignment vertical="top"/>
      <protection locked="0"/>
    </xf>
    <xf numFmtId="164" fontId="2" fillId="8" borderId="1" xfId="1" applyNumberFormat="1" applyFont="1" applyFill="1" applyBorder="1" applyAlignment="1" applyProtection="1">
      <alignment vertical="top"/>
      <protection locked="0"/>
    </xf>
    <xf numFmtId="164" fontId="2" fillId="9" borderId="1" xfId="1" applyNumberFormat="1" applyFont="1" applyFill="1" applyBorder="1" applyAlignment="1" applyProtection="1">
      <alignment vertical="top"/>
      <protection locked="0"/>
    </xf>
    <xf numFmtId="164" fontId="2" fillId="3" borderId="1" xfId="1" applyNumberFormat="1" applyFont="1" applyFill="1" applyBorder="1" applyAlignment="1" applyProtection="1">
      <alignment vertical="top"/>
      <protection locked="0"/>
    </xf>
    <xf numFmtId="44" fontId="2" fillId="10" borderId="2" xfId="1" applyFont="1" applyFill="1" applyBorder="1" applyAlignment="1"/>
    <xf numFmtId="164" fontId="0" fillId="8" borderId="0" xfId="1" applyNumberFormat="1" applyFont="1" applyFill="1" applyBorder="1" applyAlignment="1" applyProtection="1">
      <alignment vertical="top"/>
      <protection locked="0"/>
    </xf>
    <xf numFmtId="164" fontId="0" fillId="9" borderId="0" xfId="1" applyNumberFormat="1" applyFont="1" applyFill="1" applyBorder="1" applyAlignment="1" applyProtection="1">
      <alignment vertical="top"/>
      <protection locked="0"/>
    </xf>
    <xf numFmtId="3" fontId="0" fillId="0" borderId="0" xfId="1" applyNumberFormat="1" applyFont="1" applyBorder="1" applyAlignment="1" applyProtection="1">
      <alignment vertical="top"/>
      <protection locked="0"/>
    </xf>
    <xf numFmtId="164" fontId="0" fillId="0" borderId="0" xfId="1" applyNumberFormat="1" applyFont="1" applyBorder="1" applyAlignment="1">
      <alignment vertical="top"/>
    </xf>
    <xf numFmtId="164" fontId="2" fillId="8" borderId="0" xfId="1" applyNumberFormat="1" applyFont="1" applyFill="1" applyBorder="1" applyAlignment="1">
      <alignment vertical="top"/>
    </xf>
    <xf numFmtId="164" fontId="2" fillId="9" borderId="0" xfId="1" applyNumberFormat="1" applyFont="1" applyFill="1" applyBorder="1" applyAlignment="1">
      <alignment vertical="top"/>
    </xf>
    <xf numFmtId="164" fontId="2" fillId="0" borderId="0" xfId="1" applyNumberFormat="1" applyFont="1" applyBorder="1" applyAlignment="1">
      <alignment vertical="top"/>
    </xf>
    <xf numFmtId="0" fontId="0" fillId="8" borderId="0" xfId="0" applyFill="1" applyAlignment="1"/>
    <xf numFmtId="0" fontId="0" fillId="9" borderId="0" xfId="0" applyFill="1" applyAlignment="1"/>
    <xf numFmtId="0" fontId="0" fillId="0" borderId="0" xfId="0" applyAlignment="1"/>
    <xf numFmtId="164" fontId="0" fillId="4" borderId="2" xfId="1" applyNumberFormat="1" applyFont="1" applyFill="1" applyBorder="1" applyAlignment="1" applyProtection="1">
      <alignment vertical="top"/>
      <protection locked="0"/>
    </xf>
    <xf numFmtId="164" fontId="0" fillId="4" borderId="2" xfId="1" applyNumberFormat="1" applyFont="1" applyFill="1" applyBorder="1" applyAlignment="1">
      <alignment vertical="top"/>
    </xf>
    <xf numFmtId="0" fontId="0" fillId="4" borderId="10" xfId="0" applyFill="1" applyBorder="1" applyAlignment="1" applyProtection="1">
      <alignment vertical="top"/>
      <protection locked="0"/>
    </xf>
    <xf numFmtId="164" fontId="0" fillId="4" borderId="0" xfId="1" applyNumberFormat="1" applyFont="1" applyFill="1" applyBorder="1" applyAlignment="1" applyProtection="1">
      <alignment vertical="top"/>
      <protection locked="0"/>
    </xf>
    <xf numFmtId="164" fontId="0" fillId="0" borderId="0" xfId="1" applyNumberFormat="1" applyFont="1" applyBorder="1" applyAlignment="1" applyProtection="1">
      <alignment vertical="top"/>
      <protection locked="0"/>
    </xf>
    <xf numFmtId="164" fontId="0" fillId="2" borderId="2" xfId="1" applyNumberFormat="1" applyFont="1" applyFill="1" applyBorder="1" applyAlignment="1" applyProtection="1">
      <alignment vertical="top"/>
      <protection locked="0"/>
    </xf>
    <xf numFmtId="164" fontId="0" fillId="8" borderId="0" xfId="1" applyNumberFormat="1" applyFont="1" applyFill="1" applyBorder="1" applyAlignment="1">
      <alignment vertical="top"/>
    </xf>
    <xf numFmtId="164" fontId="0" fillId="9" borderId="0" xfId="1" applyNumberFormat="1" applyFont="1" applyFill="1" applyBorder="1" applyAlignment="1">
      <alignment vertical="top"/>
    </xf>
    <xf numFmtId="0" fontId="0" fillId="4" borderId="10" xfId="0" applyFill="1" applyBorder="1" applyAlignment="1">
      <alignment vertical="top"/>
    </xf>
    <xf numFmtId="164" fontId="2" fillId="8" borderId="2" xfId="1" applyNumberFormat="1" applyFont="1" applyFill="1" applyBorder="1" applyAlignment="1">
      <alignment vertical="top"/>
    </xf>
    <xf numFmtId="164" fontId="2" fillId="9" borderId="2" xfId="1" applyNumberFormat="1" applyFont="1" applyFill="1" applyBorder="1" applyAlignment="1">
      <alignment vertical="top"/>
    </xf>
    <xf numFmtId="164" fontId="2" fillId="4" borderId="2" xfId="1" applyNumberFormat="1" applyFont="1" applyFill="1" applyBorder="1" applyAlignment="1">
      <alignment vertical="top"/>
    </xf>
    <xf numFmtId="0" fontId="2" fillId="4" borderId="10" xfId="0" applyFont="1" applyFill="1" applyBorder="1" applyAlignment="1">
      <alignment vertical="top"/>
    </xf>
    <xf numFmtId="164" fontId="1" fillId="8" borderId="2" xfId="1" applyNumberFormat="1" applyFont="1" applyFill="1" applyBorder="1" applyAlignment="1">
      <alignment vertical="top"/>
    </xf>
    <xf numFmtId="164" fontId="1" fillId="9" borderId="2" xfId="1" applyNumberFormat="1" applyFont="1" applyFill="1" applyBorder="1" applyAlignment="1">
      <alignment vertical="top"/>
    </xf>
    <xf numFmtId="164" fontId="1" fillId="4" borderId="2" xfId="1" applyNumberFormat="1" applyFont="1" applyFill="1" applyBorder="1" applyAlignment="1">
      <alignment vertical="top"/>
    </xf>
    <xf numFmtId="0" fontId="0" fillId="4" borderId="2" xfId="0" applyFont="1" applyFill="1" applyBorder="1" applyAlignment="1">
      <alignment vertical="top"/>
    </xf>
    <xf numFmtId="0" fontId="0" fillId="4" borderId="10" xfId="0" applyFont="1" applyFill="1" applyBorder="1" applyAlignment="1">
      <alignment vertical="top"/>
    </xf>
    <xf numFmtId="164" fontId="0" fillId="8" borderId="2" xfId="1" applyNumberFormat="1" applyFont="1" applyFill="1" applyBorder="1" applyAlignment="1">
      <alignment vertical="top"/>
    </xf>
    <xf numFmtId="164" fontId="0" fillId="9" borderId="2" xfId="1" applyNumberFormat="1" applyFont="1" applyFill="1" applyBorder="1" applyAlignment="1">
      <alignment vertical="top"/>
    </xf>
    <xf numFmtId="164" fontId="5" fillId="8" borderId="2" xfId="2" applyNumberFormat="1" applyFont="1" applyFill="1" applyBorder="1" applyAlignment="1" applyProtection="1">
      <alignment vertical="top"/>
      <protection locked="0"/>
    </xf>
    <xf numFmtId="164" fontId="5" fillId="5" borderId="2" xfId="1" applyNumberFormat="1" applyFont="1" applyFill="1" applyBorder="1" applyAlignment="1" applyProtection="1">
      <alignment vertical="top"/>
      <protection locked="0"/>
    </xf>
    <xf numFmtId="164" fontId="5" fillId="5" borderId="10" xfId="1" applyNumberFormat="1" applyFont="1" applyFill="1" applyBorder="1" applyAlignment="1" applyProtection="1">
      <alignment vertical="top"/>
      <protection locked="0"/>
    </xf>
    <xf numFmtId="44" fontId="5" fillId="8" borderId="2" xfId="1" applyFont="1" applyFill="1" applyBorder="1" applyAlignment="1" applyProtection="1">
      <alignment vertical="top"/>
      <protection locked="0"/>
    </xf>
    <xf numFmtId="164" fontId="0" fillId="0" borderId="11" xfId="0" applyNumberFormat="1" applyFont="1" applyBorder="1" applyAlignment="1">
      <alignment vertical="top" wrapText="1"/>
    </xf>
    <xf numFmtId="44" fontId="0" fillId="0" borderId="0" xfId="1" applyFont="1"/>
    <xf numFmtId="44" fontId="0" fillId="0" borderId="0" xfId="1" applyFont="1" applyAlignment="1">
      <alignment horizontal="left"/>
    </xf>
    <xf numFmtId="164" fontId="0" fillId="0" borderId="0" xfId="1" applyNumberFormat="1" applyFont="1" applyFill="1" applyAlignment="1" applyProtection="1">
      <alignment horizontal="left" vertical="top"/>
      <protection locked="0"/>
    </xf>
    <xf numFmtId="164" fontId="0" fillId="0" borderId="0" xfId="1" applyNumberFormat="1" applyFont="1" applyAlignment="1">
      <alignment horizontal="left" vertical="top"/>
    </xf>
    <xf numFmtId="0" fontId="0" fillId="9" borderId="0" xfId="0" applyFill="1" applyAlignment="1" applyProtection="1">
      <alignment horizontal="left" vertical="top"/>
      <protection locked="0"/>
    </xf>
    <xf numFmtId="164" fontId="0" fillId="9" borderId="0" xfId="1" applyNumberFormat="1" applyFont="1" applyFill="1" applyAlignment="1" applyProtection="1">
      <alignment horizontal="left" vertical="top"/>
      <protection locked="0"/>
    </xf>
    <xf numFmtId="44" fontId="0" fillId="9" borderId="0" xfId="1" applyFont="1" applyFill="1" applyAlignment="1">
      <alignment horizontal="left"/>
    </xf>
    <xf numFmtId="164" fontId="0" fillId="9" borderId="0" xfId="1" applyNumberFormat="1" applyFont="1" applyFill="1" applyAlignment="1">
      <alignment horizontal="left" vertical="top"/>
    </xf>
    <xf numFmtId="0" fontId="0" fillId="9" borderId="0" xfId="0" applyFill="1" applyAlignment="1">
      <alignment horizontal="left" vertical="top"/>
    </xf>
    <xf numFmtId="8" fontId="0" fillId="0" borderId="0" xfId="0" applyNumberFormat="1"/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9" borderId="0" xfId="0" applyFill="1" applyAlignment="1">
      <alignment vertical="top" wrapText="1"/>
    </xf>
    <xf numFmtId="164" fontId="0" fillId="9" borderId="0" xfId="1" applyNumberFormat="1" applyFont="1" applyFill="1" applyAlignment="1">
      <alignment horizontal="right" vertical="top"/>
    </xf>
    <xf numFmtId="0" fontId="0" fillId="9" borderId="0" xfId="0" applyFill="1" applyAlignment="1">
      <alignment horizontal="right" vertical="top"/>
    </xf>
    <xf numFmtId="44" fontId="0" fillId="9" borderId="0" xfId="1" applyFont="1" applyFill="1" applyAlignment="1">
      <alignment horizontal="left" vertical="top"/>
    </xf>
    <xf numFmtId="44" fontId="0" fillId="9" borderId="0" xfId="1" applyFont="1" applyFill="1" applyAlignment="1">
      <alignment horizontal="right" vertical="top"/>
    </xf>
    <xf numFmtId="0" fontId="0" fillId="0" borderId="0" xfId="0" applyAlignment="1">
      <alignment horizontal="left"/>
    </xf>
    <xf numFmtId="44" fontId="6" fillId="4" borderId="2" xfId="1" applyFont="1" applyFill="1" applyBorder="1" applyAlignment="1" applyProtection="1">
      <alignment vertical="top"/>
      <protection locked="0"/>
    </xf>
    <xf numFmtId="0" fontId="0" fillId="0" borderId="0" xfId="0" applyFill="1" applyBorder="1" applyAlignment="1">
      <alignment vertical="top" wrapText="1"/>
    </xf>
    <xf numFmtId="0" fontId="0" fillId="9" borderId="0" xfId="0" applyFont="1" applyFill="1" applyAlignment="1">
      <alignment horizontal="left"/>
    </xf>
    <xf numFmtId="0" fontId="0" fillId="9" borderId="0" xfId="0" applyFont="1" applyFill="1" applyAlignment="1" applyProtection="1">
      <alignment horizontal="left" vertical="top"/>
      <protection locked="0"/>
    </xf>
    <xf numFmtId="0" fontId="0" fillId="9" borderId="0" xfId="0" applyFont="1" applyFill="1" applyAlignment="1">
      <alignment horizontal="left" vertical="top"/>
    </xf>
    <xf numFmtId="0" fontId="0" fillId="0" borderId="0" xfId="0" applyFont="1" applyAlignment="1">
      <alignment horizontal="left"/>
    </xf>
    <xf numFmtId="0" fontId="0" fillId="9" borderId="0" xfId="0" applyFont="1" applyFill="1" applyAlignment="1">
      <alignment horizontal="right" vertical="top"/>
    </xf>
    <xf numFmtId="164" fontId="2" fillId="9" borderId="0" xfId="1" applyNumberFormat="1" applyFont="1" applyFill="1" applyAlignment="1">
      <alignment horizontal="left" vertical="top"/>
    </xf>
    <xf numFmtId="44" fontId="2" fillId="0" borderId="0" xfId="1" applyFont="1" applyAlignment="1">
      <alignment horizontal="left"/>
    </xf>
    <xf numFmtId="44" fontId="2" fillId="9" borderId="0" xfId="1" applyFont="1" applyFill="1" applyAlignment="1">
      <alignment horizontal="left" vertical="top"/>
    </xf>
    <xf numFmtId="8" fontId="0" fillId="10" borderId="0" xfId="0" applyNumberFormat="1" applyFill="1"/>
    <xf numFmtId="44" fontId="0" fillId="10" borderId="0" xfId="1" applyFont="1" applyFill="1"/>
    <xf numFmtId="44" fontId="6" fillId="8" borderId="2" xfId="1" applyFont="1" applyFill="1" applyBorder="1" applyAlignment="1" applyProtection="1">
      <alignment vertical="top"/>
      <protection locked="0"/>
    </xf>
    <xf numFmtId="44" fontId="6" fillId="11" borderId="2" xfId="1" applyFont="1" applyFill="1" applyBorder="1" applyAlignment="1" applyProtection="1">
      <alignment vertical="top"/>
      <protection locked="0"/>
    </xf>
    <xf numFmtId="44" fontId="2" fillId="0" borderId="0" xfId="1" applyFont="1"/>
    <xf numFmtId="8" fontId="0" fillId="10" borderId="0" xfId="0" applyNumberFormat="1" applyFont="1" applyFill="1"/>
    <xf numFmtId="0" fontId="2" fillId="9" borderId="0" xfId="0" applyFont="1" applyFill="1" applyAlignment="1">
      <alignment vertical="top" wrapText="1"/>
    </xf>
    <xf numFmtId="44" fontId="0" fillId="0" borderId="0" xfId="0" applyNumberFormat="1" applyAlignment="1">
      <alignment vertical="top" wrapText="1"/>
    </xf>
    <xf numFmtId="0" fontId="0" fillId="0" borderId="0" xfId="0" applyAlignment="1">
      <alignment horizontal="left"/>
    </xf>
  </cellXfs>
  <cellStyles count="3">
    <cellStyle name="Currency" xfId="1" builtinId="4"/>
    <cellStyle name="Good" xfId="2" builtinId="26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A7281-9FB7-46ED-AAFC-DFC844F6F7C0}">
  <sheetPr>
    <pageSetUpPr fitToPage="1"/>
  </sheetPr>
  <dimension ref="A1:P120"/>
  <sheetViews>
    <sheetView tabSelected="1" showWhiteSpace="0" view="pageLayout" topLeftCell="A10" zoomScaleNormal="100" workbookViewId="0">
      <selection activeCell="N106" sqref="N106"/>
    </sheetView>
  </sheetViews>
  <sheetFormatPr defaultRowHeight="15" x14ac:dyDescent="0.25"/>
  <cols>
    <col min="1" max="1" width="4" style="1" bestFit="1" customWidth="1"/>
    <col min="2" max="2" width="7.28515625" style="1" customWidth="1"/>
    <col min="3" max="3" width="36.7109375" style="16" customWidth="1"/>
    <col min="4" max="4" width="0.28515625" style="11" customWidth="1"/>
    <col min="5" max="5" width="9" style="14" hidden="1" customWidth="1"/>
    <col min="6" max="6" width="17.5703125" style="14" customWidth="1"/>
    <col min="7" max="7" width="17" style="14" customWidth="1"/>
    <col min="8" max="8" width="10.140625" style="14" hidden="1" customWidth="1"/>
    <col min="9" max="9" width="12.42578125" style="14" hidden="1" customWidth="1"/>
    <col min="10" max="10" width="6.140625" style="15" hidden="1" customWidth="1"/>
    <col min="11" max="11" width="0.140625" style="15" customWidth="1"/>
    <col min="12" max="12" width="18.28515625" style="14" customWidth="1"/>
    <col min="13" max="13" width="84.7109375" style="16" customWidth="1"/>
    <col min="14" max="246" width="9.140625" style="1"/>
    <col min="247" max="247" width="4" style="1" bestFit="1" customWidth="1"/>
    <col min="248" max="248" width="9.140625" style="1"/>
    <col min="249" max="249" width="27.28515625" style="1" bestFit="1" customWidth="1"/>
    <col min="250" max="251" width="9.140625" style="1"/>
    <col min="252" max="252" width="8" style="1" bestFit="1" customWidth="1"/>
    <col min="253" max="253" width="8.140625" style="1" bestFit="1" customWidth="1"/>
    <col min="254" max="254" width="8" style="1" bestFit="1" customWidth="1"/>
    <col min="255" max="255" width="9" style="1" bestFit="1" customWidth="1"/>
    <col min="256" max="256" width="11" style="1" bestFit="1" customWidth="1"/>
    <col min="257" max="257" width="10.7109375" style="1" bestFit="1" customWidth="1"/>
    <col min="258" max="258" width="9.28515625" style="1" bestFit="1" customWidth="1"/>
    <col min="259" max="259" width="0" style="1" hidden="1" customWidth="1"/>
    <col min="260" max="260" width="8.140625" style="1" bestFit="1" customWidth="1"/>
    <col min="261" max="261" width="6.7109375" style="1" bestFit="1" customWidth="1"/>
    <col min="262" max="502" width="9.140625" style="1"/>
    <col min="503" max="503" width="4" style="1" bestFit="1" customWidth="1"/>
    <col min="504" max="504" width="9.140625" style="1"/>
    <col min="505" max="505" width="27.28515625" style="1" bestFit="1" customWidth="1"/>
    <col min="506" max="507" width="9.140625" style="1"/>
    <col min="508" max="508" width="8" style="1" bestFit="1" customWidth="1"/>
    <col min="509" max="509" width="8.140625" style="1" bestFit="1" customWidth="1"/>
    <col min="510" max="510" width="8" style="1" bestFit="1" customWidth="1"/>
    <col min="511" max="511" width="9" style="1" bestFit="1" customWidth="1"/>
    <col min="512" max="512" width="11" style="1" bestFit="1" customWidth="1"/>
    <col min="513" max="513" width="10.7109375" style="1" bestFit="1" customWidth="1"/>
    <col min="514" max="514" width="9.28515625" style="1" bestFit="1" customWidth="1"/>
    <col min="515" max="515" width="0" style="1" hidden="1" customWidth="1"/>
    <col min="516" max="516" width="8.140625" style="1" bestFit="1" customWidth="1"/>
    <col min="517" max="517" width="6.7109375" style="1" bestFit="1" customWidth="1"/>
    <col min="518" max="758" width="9.140625" style="1"/>
    <col min="759" max="759" width="4" style="1" bestFit="1" customWidth="1"/>
    <col min="760" max="760" width="9.140625" style="1"/>
    <col min="761" max="761" width="27.28515625" style="1" bestFit="1" customWidth="1"/>
    <col min="762" max="763" width="9.140625" style="1"/>
    <col min="764" max="764" width="8" style="1" bestFit="1" customWidth="1"/>
    <col min="765" max="765" width="8.140625" style="1" bestFit="1" customWidth="1"/>
    <col min="766" max="766" width="8" style="1" bestFit="1" customWidth="1"/>
    <col min="767" max="767" width="9" style="1" bestFit="1" customWidth="1"/>
    <col min="768" max="768" width="11" style="1" bestFit="1" customWidth="1"/>
    <col min="769" max="769" width="10.7109375" style="1" bestFit="1" customWidth="1"/>
    <col min="770" max="770" width="9.28515625" style="1" bestFit="1" customWidth="1"/>
    <col min="771" max="771" width="0" style="1" hidden="1" customWidth="1"/>
    <col min="772" max="772" width="8.140625" style="1" bestFit="1" customWidth="1"/>
    <col min="773" max="773" width="6.7109375" style="1" bestFit="1" customWidth="1"/>
    <col min="774" max="1014" width="9.140625" style="1"/>
    <col min="1015" max="1015" width="4" style="1" bestFit="1" customWidth="1"/>
    <col min="1016" max="1016" width="9.140625" style="1"/>
    <col min="1017" max="1017" width="27.28515625" style="1" bestFit="1" customWidth="1"/>
    <col min="1018" max="1019" width="9.140625" style="1"/>
    <col min="1020" max="1020" width="8" style="1" bestFit="1" customWidth="1"/>
    <col min="1021" max="1021" width="8.140625" style="1" bestFit="1" customWidth="1"/>
    <col min="1022" max="1022" width="8" style="1" bestFit="1" customWidth="1"/>
    <col min="1023" max="1023" width="9" style="1" bestFit="1" customWidth="1"/>
    <col min="1024" max="1024" width="11" style="1" bestFit="1" customWidth="1"/>
    <col min="1025" max="1025" width="10.7109375" style="1" bestFit="1" customWidth="1"/>
    <col min="1026" max="1026" width="9.28515625" style="1" bestFit="1" customWidth="1"/>
    <col min="1027" max="1027" width="0" style="1" hidden="1" customWidth="1"/>
    <col min="1028" max="1028" width="8.140625" style="1" bestFit="1" customWidth="1"/>
    <col min="1029" max="1029" width="6.7109375" style="1" bestFit="1" customWidth="1"/>
    <col min="1030" max="1270" width="9.140625" style="1"/>
    <col min="1271" max="1271" width="4" style="1" bestFit="1" customWidth="1"/>
    <col min="1272" max="1272" width="9.140625" style="1"/>
    <col min="1273" max="1273" width="27.28515625" style="1" bestFit="1" customWidth="1"/>
    <col min="1274" max="1275" width="9.140625" style="1"/>
    <col min="1276" max="1276" width="8" style="1" bestFit="1" customWidth="1"/>
    <col min="1277" max="1277" width="8.140625" style="1" bestFit="1" customWidth="1"/>
    <col min="1278" max="1278" width="8" style="1" bestFit="1" customWidth="1"/>
    <col min="1279" max="1279" width="9" style="1" bestFit="1" customWidth="1"/>
    <col min="1280" max="1280" width="11" style="1" bestFit="1" customWidth="1"/>
    <col min="1281" max="1281" width="10.7109375" style="1" bestFit="1" customWidth="1"/>
    <col min="1282" max="1282" width="9.28515625" style="1" bestFit="1" customWidth="1"/>
    <col min="1283" max="1283" width="0" style="1" hidden="1" customWidth="1"/>
    <col min="1284" max="1284" width="8.140625" style="1" bestFit="1" customWidth="1"/>
    <col min="1285" max="1285" width="6.7109375" style="1" bestFit="1" customWidth="1"/>
    <col min="1286" max="1526" width="9.140625" style="1"/>
    <col min="1527" max="1527" width="4" style="1" bestFit="1" customWidth="1"/>
    <col min="1528" max="1528" width="9.140625" style="1"/>
    <col min="1529" max="1529" width="27.28515625" style="1" bestFit="1" customWidth="1"/>
    <col min="1530" max="1531" width="9.140625" style="1"/>
    <col min="1532" max="1532" width="8" style="1" bestFit="1" customWidth="1"/>
    <col min="1533" max="1533" width="8.140625" style="1" bestFit="1" customWidth="1"/>
    <col min="1534" max="1534" width="8" style="1" bestFit="1" customWidth="1"/>
    <col min="1535" max="1535" width="9" style="1" bestFit="1" customWidth="1"/>
    <col min="1536" max="1536" width="11" style="1" bestFit="1" customWidth="1"/>
    <col min="1537" max="1537" width="10.7109375" style="1" bestFit="1" customWidth="1"/>
    <col min="1538" max="1538" width="9.28515625" style="1" bestFit="1" customWidth="1"/>
    <col min="1539" max="1539" width="0" style="1" hidden="1" customWidth="1"/>
    <col min="1540" max="1540" width="8.140625" style="1" bestFit="1" customWidth="1"/>
    <col min="1541" max="1541" width="6.7109375" style="1" bestFit="1" customWidth="1"/>
    <col min="1542" max="1782" width="9.140625" style="1"/>
    <col min="1783" max="1783" width="4" style="1" bestFit="1" customWidth="1"/>
    <col min="1784" max="1784" width="9.140625" style="1"/>
    <col min="1785" max="1785" width="27.28515625" style="1" bestFit="1" customWidth="1"/>
    <col min="1786" max="1787" width="9.140625" style="1"/>
    <col min="1788" max="1788" width="8" style="1" bestFit="1" customWidth="1"/>
    <col min="1789" max="1789" width="8.140625" style="1" bestFit="1" customWidth="1"/>
    <col min="1790" max="1790" width="8" style="1" bestFit="1" customWidth="1"/>
    <col min="1791" max="1791" width="9" style="1" bestFit="1" customWidth="1"/>
    <col min="1792" max="1792" width="11" style="1" bestFit="1" customWidth="1"/>
    <col min="1793" max="1793" width="10.7109375" style="1" bestFit="1" customWidth="1"/>
    <col min="1794" max="1794" width="9.28515625" style="1" bestFit="1" customWidth="1"/>
    <col min="1795" max="1795" width="0" style="1" hidden="1" customWidth="1"/>
    <col min="1796" max="1796" width="8.140625" style="1" bestFit="1" customWidth="1"/>
    <col min="1797" max="1797" width="6.7109375" style="1" bestFit="1" customWidth="1"/>
    <col min="1798" max="2038" width="9.140625" style="1"/>
    <col min="2039" max="2039" width="4" style="1" bestFit="1" customWidth="1"/>
    <col min="2040" max="2040" width="9.140625" style="1"/>
    <col min="2041" max="2041" width="27.28515625" style="1" bestFit="1" customWidth="1"/>
    <col min="2042" max="2043" width="9.140625" style="1"/>
    <col min="2044" max="2044" width="8" style="1" bestFit="1" customWidth="1"/>
    <col min="2045" max="2045" width="8.140625" style="1" bestFit="1" customWidth="1"/>
    <col min="2046" max="2046" width="8" style="1" bestFit="1" customWidth="1"/>
    <col min="2047" max="2047" width="9" style="1" bestFit="1" customWidth="1"/>
    <col min="2048" max="2048" width="11" style="1" bestFit="1" customWidth="1"/>
    <col min="2049" max="2049" width="10.7109375" style="1" bestFit="1" customWidth="1"/>
    <col min="2050" max="2050" width="9.28515625" style="1" bestFit="1" customWidth="1"/>
    <col min="2051" max="2051" width="0" style="1" hidden="1" customWidth="1"/>
    <col min="2052" max="2052" width="8.140625" style="1" bestFit="1" customWidth="1"/>
    <col min="2053" max="2053" width="6.7109375" style="1" bestFit="1" customWidth="1"/>
    <col min="2054" max="2294" width="9.140625" style="1"/>
    <col min="2295" max="2295" width="4" style="1" bestFit="1" customWidth="1"/>
    <col min="2296" max="2296" width="9.140625" style="1"/>
    <col min="2297" max="2297" width="27.28515625" style="1" bestFit="1" customWidth="1"/>
    <col min="2298" max="2299" width="9.140625" style="1"/>
    <col min="2300" max="2300" width="8" style="1" bestFit="1" customWidth="1"/>
    <col min="2301" max="2301" width="8.140625" style="1" bestFit="1" customWidth="1"/>
    <col min="2302" max="2302" width="8" style="1" bestFit="1" customWidth="1"/>
    <col min="2303" max="2303" width="9" style="1" bestFit="1" customWidth="1"/>
    <col min="2304" max="2304" width="11" style="1" bestFit="1" customWidth="1"/>
    <col min="2305" max="2305" width="10.7109375" style="1" bestFit="1" customWidth="1"/>
    <col min="2306" max="2306" width="9.28515625" style="1" bestFit="1" customWidth="1"/>
    <col min="2307" max="2307" width="0" style="1" hidden="1" customWidth="1"/>
    <col min="2308" max="2308" width="8.140625" style="1" bestFit="1" customWidth="1"/>
    <col min="2309" max="2309" width="6.7109375" style="1" bestFit="1" customWidth="1"/>
    <col min="2310" max="2550" width="9.140625" style="1"/>
    <col min="2551" max="2551" width="4" style="1" bestFit="1" customWidth="1"/>
    <col min="2552" max="2552" width="9.140625" style="1"/>
    <col min="2553" max="2553" width="27.28515625" style="1" bestFit="1" customWidth="1"/>
    <col min="2554" max="2555" width="9.140625" style="1"/>
    <col min="2556" max="2556" width="8" style="1" bestFit="1" customWidth="1"/>
    <col min="2557" max="2557" width="8.140625" style="1" bestFit="1" customWidth="1"/>
    <col min="2558" max="2558" width="8" style="1" bestFit="1" customWidth="1"/>
    <col min="2559" max="2559" width="9" style="1" bestFit="1" customWidth="1"/>
    <col min="2560" max="2560" width="11" style="1" bestFit="1" customWidth="1"/>
    <col min="2561" max="2561" width="10.7109375" style="1" bestFit="1" customWidth="1"/>
    <col min="2562" max="2562" width="9.28515625" style="1" bestFit="1" customWidth="1"/>
    <col min="2563" max="2563" width="0" style="1" hidden="1" customWidth="1"/>
    <col min="2564" max="2564" width="8.140625" style="1" bestFit="1" customWidth="1"/>
    <col min="2565" max="2565" width="6.7109375" style="1" bestFit="1" customWidth="1"/>
    <col min="2566" max="2806" width="9.140625" style="1"/>
    <col min="2807" max="2807" width="4" style="1" bestFit="1" customWidth="1"/>
    <col min="2808" max="2808" width="9.140625" style="1"/>
    <col min="2809" max="2809" width="27.28515625" style="1" bestFit="1" customWidth="1"/>
    <col min="2810" max="2811" width="9.140625" style="1"/>
    <col min="2812" max="2812" width="8" style="1" bestFit="1" customWidth="1"/>
    <col min="2813" max="2813" width="8.140625" style="1" bestFit="1" customWidth="1"/>
    <col min="2814" max="2814" width="8" style="1" bestFit="1" customWidth="1"/>
    <col min="2815" max="2815" width="9" style="1" bestFit="1" customWidth="1"/>
    <col min="2816" max="2816" width="11" style="1" bestFit="1" customWidth="1"/>
    <col min="2817" max="2817" width="10.7109375" style="1" bestFit="1" customWidth="1"/>
    <col min="2818" max="2818" width="9.28515625" style="1" bestFit="1" customWidth="1"/>
    <col min="2819" max="2819" width="0" style="1" hidden="1" customWidth="1"/>
    <col min="2820" max="2820" width="8.140625" style="1" bestFit="1" customWidth="1"/>
    <col min="2821" max="2821" width="6.7109375" style="1" bestFit="1" customWidth="1"/>
    <col min="2822" max="3062" width="9.140625" style="1"/>
    <col min="3063" max="3063" width="4" style="1" bestFit="1" customWidth="1"/>
    <col min="3064" max="3064" width="9.140625" style="1"/>
    <col min="3065" max="3065" width="27.28515625" style="1" bestFit="1" customWidth="1"/>
    <col min="3066" max="3067" width="9.140625" style="1"/>
    <col min="3068" max="3068" width="8" style="1" bestFit="1" customWidth="1"/>
    <col min="3069" max="3069" width="8.140625" style="1" bestFit="1" customWidth="1"/>
    <col min="3070" max="3070" width="8" style="1" bestFit="1" customWidth="1"/>
    <col min="3071" max="3071" width="9" style="1" bestFit="1" customWidth="1"/>
    <col min="3072" max="3072" width="11" style="1" bestFit="1" customWidth="1"/>
    <col min="3073" max="3073" width="10.7109375" style="1" bestFit="1" customWidth="1"/>
    <col min="3074" max="3074" width="9.28515625" style="1" bestFit="1" customWidth="1"/>
    <col min="3075" max="3075" width="0" style="1" hidden="1" customWidth="1"/>
    <col min="3076" max="3076" width="8.140625" style="1" bestFit="1" customWidth="1"/>
    <col min="3077" max="3077" width="6.7109375" style="1" bestFit="1" customWidth="1"/>
    <col min="3078" max="3318" width="9.140625" style="1"/>
    <col min="3319" max="3319" width="4" style="1" bestFit="1" customWidth="1"/>
    <col min="3320" max="3320" width="9.140625" style="1"/>
    <col min="3321" max="3321" width="27.28515625" style="1" bestFit="1" customWidth="1"/>
    <col min="3322" max="3323" width="9.140625" style="1"/>
    <col min="3324" max="3324" width="8" style="1" bestFit="1" customWidth="1"/>
    <col min="3325" max="3325" width="8.140625" style="1" bestFit="1" customWidth="1"/>
    <col min="3326" max="3326" width="8" style="1" bestFit="1" customWidth="1"/>
    <col min="3327" max="3327" width="9" style="1" bestFit="1" customWidth="1"/>
    <col min="3328" max="3328" width="11" style="1" bestFit="1" customWidth="1"/>
    <col min="3329" max="3329" width="10.7109375" style="1" bestFit="1" customWidth="1"/>
    <col min="3330" max="3330" width="9.28515625" style="1" bestFit="1" customWidth="1"/>
    <col min="3331" max="3331" width="0" style="1" hidden="1" customWidth="1"/>
    <col min="3332" max="3332" width="8.140625" style="1" bestFit="1" customWidth="1"/>
    <col min="3333" max="3333" width="6.7109375" style="1" bestFit="1" customWidth="1"/>
    <col min="3334" max="3574" width="9.140625" style="1"/>
    <col min="3575" max="3575" width="4" style="1" bestFit="1" customWidth="1"/>
    <col min="3576" max="3576" width="9.140625" style="1"/>
    <col min="3577" max="3577" width="27.28515625" style="1" bestFit="1" customWidth="1"/>
    <col min="3578" max="3579" width="9.140625" style="1"/>
    <col min="3580" max="3580" width="8" style="1" bestFit="1" customWidth="1"/>
    <col min="3581" max="3581" width="8.140625" style="1" bestFit="1" customWidth="1"/>
    <col min="3582" max="3582" width="8" style="1" bestFit="1" customWidth="1"/>
    <col min="3583" max="3583" width="9" style="1" bestFit="1" customWidth="1"/>
    <col min="3584" max="3584" width="11" style="1" bestFit="1" customWidth="1"/>
    <col min="3585" max="3585" width="10.7109375" style="1" bestFit="1" customWidth="1"/>
    <col min="3586" max="3586" width="9.28515625" style="1" bestFit="1" customWidth="1"/>
    <col min="3587" max="3587" width="0" style="1" hidden="1" customWidth="1"/>
    <col min="3588" max="3588" width="8.140625" style="1" bestFit="1" customWidth="1"/>
    <col min="3589" max="3589" width="6.7109375" style="1" bestFit="1" customWidth="1"/>
    <col min="3590" max="3830" width="9.140625" style="1"/>
    <col min="3831" max="3831" width="4" style="1" bestFit="1" customWidth="1"/>
    <col min="3832" max="3832" width="9.140625" style="1"/>
    <col min="3833" max="3833" width="27.28515625" style="1" bestFit="1" customWidth="1"/>
    <col min="3834" max="3835" width="9.140625" style="1"/>
    <col min="3836" max="3836" width="8" style="1" bestFit="1" customWidth="1"/>
    <col min="3837" max="3837" width="8.140625" style="1" bestFit="1" customWidth="1"/>
    <col min="3838" max="3838" width="8" style="1" bestFit="1" customWidth="1"/>
    <col min="3839" max="3839" width="9" style="1" bestFit="1" customWidth="1"/>
    <col min="3840" max="3840" width="11" style="1" bestFit="1" customWidth="1"/>
    <col min="3841" max="3841" width="10.7109375" style="1" bestFit="1" customWidth="1"/>
    <col min="3842" max="3842" width="9.28515625" style="1" bestFit="1" customWidth="1"/>
    <col min="3843" max="3843" width="0" style="1" hidden="1" customWidth="1"/>
    <col min="3844" max="3844" width="8.140625" style="1" bestFit="1" customWidth="1"/>
    <col min="3845" max="3845" width="6.7109375" style="1" bestFit="1" customWidth="1"/>
    <col min="3846" max="4086" width="9.140625" style="1"/>
    <col min="4087" max="4087" width="4" style="1" bestFit="1" customWidth="1"/>
    <col min="4088" max="4088" width="9.140625" style="1"/>
    <col min="4089" max="4089" width="27.28515625" style="1" bestFit="1" customWidth="1"/>
    <col min="4090" max="4091" width="9.140625" style="1"/>
    <col min="4092" max="4092" width="8" style="1" bestFit="1" customWidth="1"/>
    <col min="4093" max="4093" width="8.140625" style="1" bestFit="1" customWidth="1"/>
    <col min="4094" max="4094" width="8" style="1" bestFit="1" customWidth="1"/>
    <col min="4095" max="4095" width="9" style="1" bestFit="1" customWidth="1"/>
    <col min="4096" max="4096" width="11" style="1" bestFit="1" customWidth="1"/>
    <col min="4097" max="4097" width="10.7109375" style="1" bestFit="1" customWidth="1"/>
    <col min="4098" max="4098" width="9.28515625" style="1" bestFit="1" customWidth="1"/>
    <col min="4099" max="4099" width="0" style="1" hidden="1" customWidth="1"/>
    <col min="4100" max="4100" width="8.140625" style="1" bestFit="1" customWidth="1"/>
    <col min="4101" max="4101" width="6.7109375" style="1" bestFit="1" customWidth="1"/>
    <col min="4102" max="4342" width="9.140625" style="1"/>
    <col min="4343" max="4343" width="4" style="1" bestFit="1" customWidth="1"/>
    <col min="4344" max="4344" width="9.140625" style="1"/>
    <col min="4345" max="4345" width="27.28515625" style="1" bestFit="1" customWidth="1"/>
    <col min="4346" max="4347" width="9.140625" style="1"/>
    <col min="4348" max="4348" width="8" style="1" bestFit="1" customWidth="1"/>
    <col min="4349" max="4349" width="8.140625" style="1" bestFit="1" customWidth="1"/>
    <col min="4350" max="4350" width="8" style="1" bestFit="1" customWidth="1"/>
    <col min="4351" max="4351" width="9" style="1" bestFit="1" customWidth="1"/>
    <col min="4352" max="4352" width="11" style="1" bestFit="1" customWidth="1"/>
    <col min="4353" max="4353" width="10.7109375" style="1" bestFit="1" customWidth="1"/>
    <col min="4354" max="4354" width="9.28515625" style="1" bestFit="1" customWidth="1"/>
    <col min="4355" max="4355" width="0" style="1" hidden="1" customWidth="1"/>
    <col min="4356" max="4356" width="8.140625" style="1" bestFit="1" customWidth="1"/>
    <col min="4357" max="4357" width="6.7109375" style="1" bestFit="1" customWidth="1"/>
    <col min="4358" max="4598" width="9.140625" style="1"/>
    <col min="4599" max="4599" width="4" style="1" bestFit="1" customWidth="1"/>
    <col min="4600" max="4600" width="9.140625" style="1"/>
    <col min="4601" max="4601" width="27.28515625" style="1" bestFit="1" customWidth="1"/>
    <col min="4602" max="4603" width="9.140625" style="1"/>
    <col min="4604" max="4604" width="8" style="1" bestFit="1" customWidth="1"/>
    <col min="4605" max="4605" width="8.140625" style="1" bestFit="1" customWidth="1"/>
    <col min="4606" max="4606" width="8" style="1" bestFit="1" customWidth="1"/>
    <col min="4607" max="4607" width="9" style="1" bestFit="1" customWidth="1"/>
    <col min="4608" max="4608" width="11" style="1" bestFit="1" customWidth="1"/>
    <col min="4609" max="4609" width="10.7109375" style="1" bestFit="1" customWidth="1"/>
    <col min="4610" max="4610" width="9.28515625" style="1" bestFit="1" customWidth="1"/>
    <col min="4611" max="4611" width="0" style="1" hidden="1" customWidth="1"/>
    <col min="4612" max="4612" width="8.140625" style="1" bestFit="1" customWidth="1"/>
    <col min="4613" max="4613" width="6.7109375" style="1" bestFit="1" customWidth="1"/>
    <col min="4614" max="4854" width="9.140625" style="1"/>
    <col min="4855" max="4855" width="4" style="1" bestFit="1" customWidth="1"/>
    <col min="4856" max="4856" width="9.140625" style="1"/>
    <col min="4857" max="4857" width="27.28515625" style="1" bestFit="1" customWidth="1"/>
    <col min="4858" max="4859" width="9.140625" style="1"/>
    <col min="4860" max="4860" width="8" style="1" bestFit="1" customWidth="1"/>
    <col min="4861" max="4861" width="8.140625" style="1" bestFit="1" customWidth="1"/>
    <col min="4862" max="4862" width="8" style="1" bestFit="1" customWidth="1"/>
    <col min="4863" max="4863" width="9" style="1" bestFit="1" customWidth="1"/>
    <col min="4864" max="4864" width="11" style="1" bestFit="1" customWidth="1"/>
    <col min="4865" max="4865" width="10.7109375" style="1" bestFit="1" customWidth="1"/>
    <col min="4866" max="4866" width="9.28515625" style="1" bestFit="1" customWidth="1"/>
    <col min="4867" max="4867" width="0" style="1" hidden="1" customWidth="1"/>
    <col min="4868" max="4868" width="8.140625" style="1" bestFit="1" customWidth="1"/>
    <col min="4869" max="4869" width="6.7109375" style="1" bestFit="1" customWidth="1"/>
    <col min="4870" max="5110" width="9.140625" style="1"/>
    <col min="5111" max="5111" width="4" style="1" bestFit="1" customWidth="1"/>
    <col min="5112" max="5112" width="9.140625" style="1"/>
    <col min="5113" max="5113" width="27.28515625" style="1" bestFit="1" customWidth="1"/>
    <col min="5114" max="5115" width="9.140625" style="1"/>
    <col min="5116" max="5116" width="8" style="1" bestFit="1" customWidth="1"/>
    <col min="5117" max="5117" width="8.140625" style="1" bestFit="1" customWidth="1"/>
    <col min="5118" max="5118" width="8" style="1" bestFit="1" customWidth="1"/>
    <col min="5119" max="5119" width="9" style="1" bestFit="1" customWidth="1"/>
    <col min="5120" max="5120" width="11" style="1" bestFit="1" customWidth="1"/>
    <col min="5121" max="5121" width="10.7109375" style="1" bestFit="1" customWidth="1"/>
    <col min="5122" max="5122" width="9.28515625" style="1" bestFit="1" customWidth="1"/>
    <col min="5123" max="5123" width="0" style="1" hidden="1" customWidth="1"/>
    <col min="5124" max="5124" width="8.140625" style="1" bestFit="1" customWidth="1"/>
    <col min="5125" max="5125" width="6.7109375" style="1" bestFit="1" customWidth="1"/>
    <col min="5126" max="5366" width="9.140625" style="1"/>
    <col min="5367" max="5367" width="4" style="1" bestFit="1" customWidth="1"/>
    <col min="5368" max="5368" width="9.140625" style="1"/>
    <col min="5369" max="5369" width="27.28515625" style="1" bestFit="1" customWidth="1"/>
    <col min="5370" max="5371" width="9.140625" style="1"/>
    <col min="5372" max="5372" width="8" style="1" bestFit="1" customWidth="1"/>
    <col min="5373" max="5373" width="8.140625" style="1" bestFit="1" customWidth="1"/>
    <col min="5374" max="5374" width="8" style="1" bestFit="1" customWidth="1"/>
    <col min="5375" max="5375" width="9" style="1" bestFit="1" customWidth="1"/>
    <col min="5376" max="5376" width="11" style="1" bestFit="1" customWidth="1"/>
    <col min="5377" max="5377" width="10.7109375" style="1" bestFit="1" customWidth="1"/>
    <col min="5378" max="5378" width="9.28515625" style="1" bestFit="1" customWidth="1"/>
    <col min="5379" max="5379" width="0" style="1" hidden="1" customWidth="1"/>
    <col min="5380" max="5380" width="8.140625" style="1" bestFit="1" customWidth="1"/>
    <col min="5381" max="5381" width="6.7109375" style="1" bestFit="1" customWidth="1"/>
    <col min="5382" max="5622" width="9.140625" style="1"/>
    <col min="5623" max="5623" width="4" style="1" bestFit="1" customWidth="1"/>
    <col min="5624" max="5624" width="9.140625" style="1"/>
    <col min="5625" max="5625" width="27.28515625" style="1" bestFit="1" customWidth="1"/>
    <col min="5626" max="5627" width="9.140625" style="1"/>
    <col min="5628" max="5628" width="8" style="1" bestFit="1" customWidth="1"/>
    <col min="5629" max="5629" width="8.140625" style="1" bestFit="1" customWidth="1"/>
    <col min="5630" max="5630" width="8" style="1" bestFit="1" customWidth="1"/>
    <col min="5631" max="5631" width="9" style="1" bestFit="1" customWidth="1"/>
    <col min="5632" max="5632" width="11" style="1" bestFit="1" customWidth="1"/>
    <col min="5633" max="5633" width="10.7109375" style="1" bestFit="1" customWidth="1"/>
    <col min="5634" max="5634" width="9.28515625" style="1" bestFit="1" customWidth="1"/>
    <col min="5635" max="5635" width="0" style="1" hidden="1" customWidth="1"/>
    <col min="5636" max="5636" width="8.140625" style="1" bestFit="1" customWidth="1"/>
    <col min="5637" max="5637" width="6.7109375" style="1" bestFit="1" customWidth="1"/>
    <col min="5638" max="5878" width="9.140625" style="1"/>
    <col min="5879" max="5879" width="4" style="1" bestFit="1" customWidth="1"/>
    <col min="5880" max="5880" width="9.140625" style="1"/>
    <col min="5881" max="5881" width="27.28515625" style="1" bestFit="1" customWidth="1"/>
    <col min="5882" max="5883" width="9.140625" style="1"/>
    <col min="5884" max="5884" width="8" style="1" bestFit="1" customWidth="1"/>
    <col min="5885" max="5885" width="8.140625" style="1" bestFit="1" customWidth="1"/>
    <col min="5886" max="5886" width="8" style="1" bestFit="1" customWidth="1"/>
    <col min="5887" max="5887" width="9" style="1" bestFit="1" customWidth="1"/>
    <col min="5888" max="5888" width="11" style="1" bestFit="1" customWidth="1"/>
    <col min="5889" max="5889" width="10.7109375" style="1" bestFit="1" customWidth="1"/>
    <col min="5890" max="5890" width="9.28515625" style="1" bestFit="1" customWidth="1"/>
    <col min="5891" max="5891" width="0" style="1" hidden="1" customWidth="1"/>
    <col min="5892" max="5892" width="8.140625" style="1" bestFit="1" customWidth="1"/>
    <col min="5893" max="5893" width="6.7109375" style="1" bestFit="1" customWidth="1"/>
    <col min="5894" max="6134" width="9.140625" style="1"/>
    <col min="6135" max="6135" width="4" style="1" bestFit="1" customWidth="1"/>
    <col min="6136" max="6136" width="9.140625" style="1"/>
    <col min="6137" max="6137" width="27.28515625" style="1" bestFit="1" customWidth="1"/>
    <col min="6138" max="6139" width="9.140625" style="1"/>
    <col min="6140" max="6140" width="8" style="1" bestFit="1" customWidth="1"/>
    <col min="6141" max="6141" width="8.140625" style="1" bestFit="1" customWidth="1"/>
    <col min="6142" max="6142" width="8" style="1" bestFit="1" customWidth="1"/>
    <col min="6143" max="6143" width="9" style="1" bestFit="1" customWidth="1"/>
    <col min="6144" max="6144" width="11" style="1" bestFit="1" customWidth="1"/>
    <col min="6145" max="6145" width="10.7109375" style="1" bestFit="1" customWidth="1"/>
    <col min="6146" max="6146" width="9.28515625" style="1" bestFit="1" customWidth="1"/>
    <col min="6147" max="6147" width="0" style="1" hidden="1" customWidth="1"/>
    <col min="6148" max="6148" width="8.140625" style="1" bestFit="1" customWidth="1"/>
    <col min="6149" max="6149" width="6.7109375" style="1" bestFit="1" customWidth="1"/>
    <col min="6150" max="6390" width="9.140625" style="1"/>
    <col min="6391" max="6391" width="4" style="1" bestFit="1" customWidth="1"/>
    <col min="6392" max="6392" width="9.140625" style="1"/>
    <col min="6393" max="6393" width="27.28515625" style="1" bestFit="1" customWidth="1"/>
    <col min="6394" max="6395" width="9.140625" style="1"/>
    <col min="6396" max="6396" width="8" style="1" bestFit="1" customWidth="1"/>
    <col min="6397" max="6397" width="8.140625" style="1" bestFit="1" customWidth="1"/>
    <col min="6398" max="6398" width="8" style="1" bestFit="1" customWidth="1"/>
    <col min="6399" max="6399" width="9" style="1" bestFit="1" customWidth="1"/>
    <col min="6400" max="6400" width="11" style="1" bestFit="1" customWidth="1"/>
    <col min="6401" max="6401" width="10.7109375" style="1" bestFit="1" customWidth="1"/>
    <col min="6402" max="6402" width="9.28515625" style="1" bestFit="1" customWidth="1"/>
    <col min="6403" max="6403" width="0" style="1" hidden="1" customWidth="1"/>
    <col min="6404" max="6404" width="8.140625" style="1" bestFit="1" customWidth="1"/>
    <col min="6405" max="6405" width="6.7109375" style="1" bestFit="1" customWidth="1"/>
    <col min="6406" max="6646" width="9.140625" style="1"/>
    <col min="6647" max="6647" width="4" style="1" bestFit="1" customWidth="1"/>
    <col min="6648" max="6648" width="9.140625" style="1"/>
    <col min="6649" max="6649" width="27.28515625" style="1" bestFit="1" customWidth="1"/>
    <col min="6650" max="6651" width="9.140625" style="1"/>
    <col min="6652" max="6652" width="8" style="1" bestFit="1" customWidth="1"/>
    <col min="6653" max="6653" width="8.140625" style="1" bestFit="1" customWidth="1"/>
    <col min="6654" max="6654" width="8" style="1" bestFit="1" customWidth="1"/>
    <col min="6655" max="6655" width="9" style="1" bestFit="1" customWidth="1"/>
    <col min="6656" max="6656" width="11" style="1" bestFit="1" customWidth="1"/>
    <col min="6657" max="6657" width="10.7109375" style="1" bestFit="1" customWidth="1"/>
    <col min="6658" max="6658" width="9.28515625" style="1" bestFit="1" customWidth="1"/>
    <col min="6659" max="6659" width="0" style="1" hidden="1" customWidth="1"/>
    <col min="6660" max="6660" width="8.140625" style="1" bestFit="1" customWidth="1"/>
    <col min="6661" max="6661" width="6.7109375" style="1" bestFit="1" customWidth="1"/>
    <col min="6662" max="6902" width="9.140625" style="1"/>
    <col min="6903" max="6903" width="4" style="1" bestFit="1" customWidth="1"/>
    <col min="6904" max="6904" width="9.140625" style="1"/>
    <col min="6905" max="6905" width="27.28515625" style="1" bestFit="1" customWidth="1"/>
    <col min="6906" max="6907" width="9.140625" style="1"/>
    <col min="6908" max="6908" width="8" style="1" bestFit="1" customWidth="1"/>
    <col min="6909" max="6909" width="8.140625" style="1" bestFit="1" customWidth="1"/>
    <col min="6910" max="6910" width="8" style="1" bestFit="1" customWidth="1"/>
    <col min="6911" max="6911" width="9" style="1" bestFit="1" customWidth="1"/>
    <col min="6912" max="6912" width="11" style="1" bestFit="1" customWidth="1"/>
    <col min="6913" max="6913" width="10.7109375" style="1" bestFit="1" customWidth="1"/>
    <col min="6914" max="6914" width="9.28515625" style="1" bestFit="1" customWidth="1"/>
    <col min="6915" max="6915" width="0" style="1" hidden="1" customWidth="1"/>
    <col min="6916" max="6916" width="8.140625" style="1" bestFit="1" customWidth="1"/>
    <col min="6917" max="6917" width="6.7109375" style="1" bestFit="1" customWidth="1"/>
    <col min="6918" max="7158" width="9.140625" style="1"/>
    <col min="7159" max="7159" width="4" style="1" bestFit="1" customWidth="1"/>
    <col min="7160" max="7160" width="9.140625" style="1"/>
    <col min="7161" max="7161" width="27.28515625" style="1" bestFit="1" customWidth="1"/>
    <col min="7162" max="7163" width="9.140625" style="1"/>
    <col min="7164" max="7164" width="8" style="1" bestFit="1" customWidth="1"/>
    <col min="7165" max="7165" width="8.140625" style="1" bestFit="1" customWidth="1"/>
    <col min="7166" max="7166" width="8" style="1" bestFit="1" customWidth="1"/>
    <col min="7167" max="7167" width="9" style="1" bestFit="1" customWidth="1"/>
    <col min="7168" max="7168" width="11" style="1" bestFit="1" customWidth="1"/>
    <col min="7169" max="7169" width="10.7109375" style="1" bestFit="1" customWidth="1"/>
    <col min="7170" max="7170" width="9.28515625" style="1" bestFit="1" customWidth="1"/>
    <col min="7171" max="7171" width="0" style="1" hidden="1" customWidth="1"/>
    <col min="7172" max="7172" width="8.140625" style="1" bestFit="1" customWidth="1"/>
    <col min="7173" max="7173" width="6.7109375" style="1" bestFit="1" customWidth="1"/>
    <col min="7174" max="7414" width="9.140625" style="1"/>
    <col min="7415" max="7415" width="4" style="1" bestFit="1" customWidth="1"/>
    <col min="7416" max="7416" width="9.140625" style="1"/>
    <col min="7417" max="7417" width="27.28515625" style="1" bestFit="1" customWidth="1"/>
    <col min="7418" max="7419" width="9.140625" style="1"/>
    <col min="7420" max="7420" width="8" style="1" bestFit="1" customWidth="1"/>
    <col min="7421" max="7421" width="8.140625" style="1" bestFit="1" customWidth="1"/>
    <col min="7422" max="7422" width="8" style="1" bestFit="1" customWidth="1"/>
    <col min="7423" max="7423" width="9" style="1" bestFit="1" customWidth="1"/>
    <col min="7424" max="7424" width="11" style="1" bestFit="1" customWidth="1"/>
    <col min="7425" max="7425" width="10.7109375" style="1" bestFit="1" customWidth="1"/>
    <col min="7426" max="7426" width="9.28515625" style="1" bestFit="1" customWidth="1"/>
    <col min="7427" max="7427" width="0" style="1" hidden="1" customWidth="1"/>
    <col min="7428" max="7428" width="8.140625" style="1" bestFit="1" customWidth="1"/>
    <col min="7429" max="7429" width="6.7109375" style="1" bestFit="1" customWidth="1"/>
    <col min="7430" max="7670" width="9.140625" style="1"/>
    <col min="7671" max="7671" width="4" style="1" bestFit="1" customWidth="1"/>
    <col min="7672" max="7672" width="9.140625" style="1"/>
    <col min="7673" max="7673" width="27.28515625" style="1" bestFit="1" customWidth="1"/>
    <col min="7674" max="7675" width="9.140625" style="1"/>
    <col min="7676" max="7676" width="8" style="1" bestFit="1" customWidth="1"/>
    <col min="7677" max="7677" width="8.140625" style="1" bestFit="1" customWidth="1"/>
    <col min="7678" max="7678" width="8" style="1" bestFit="1" customWidth="1"/>
    <col min="7679" max="7679" width="9" style="1" bestFit="1" customWidth="1"/>
    <col min="7680" max="7680" width="11" style="1" bestFit="1" customWidth="1"/>
    <col min="7681" max="7681" width="10.7109375" style="1" bestFit="1" customWidth="1"/>
    <col min="7682" max="7682" width="9.28515625" style="1" bestFit="1" customWidth="1"/>
    <col min="7683" max="7683" width="0" style="1" hidden="1" customWidth="1"/>
    <col min="7684" max="7684" width="8.140625" style="1" bestFit="1" customWidth="1"/>
    <col min="7685" max="7685" width="6.7109375" style="1" bestFit="1" customWidth="1"/>
    <col min="7686" max="7926" width="9.140625" style="1"/>
    <col min="7927" max="7927" width="4" style="1" bestFit="1" customWidth="1"/>
    <col min="7928" max="7928" width="9.140625" style="1"/>
    <col min="7929" max="7929" width="27.28515625" style="1" bestFit="1" customWidth="1"/>
    <col min="7930" max="7931" width="9.140625" style="1"/>
    <col min="7932" max="7932" width="8" style="1" bestFit="1" customWidth="1"/>
    <col min="7933" max="7933" width="8.140625" style="1" bestFit="1" customWidth="1"/>
    <col min="7934" max="7934" width="8" style="1" bestFit="1" customWidth="1"/>
    <col min="7935" max="7935" width="9" style="1" bestFit="1" customWidth="1"/>
    <col min="7936" max="7936" width="11" style="1" bestFit="1" customWidth="1"/>
    <col min="7937" max="7937" width="10.7109375" style="1" bestFit="1" customWidth="1"/>
    <col min="7938" max="7938" width="9.28515625" style="1" bestFit="1" customWidth="1"/>
    <col min="7939" max="7939" width="0" style="1" hidden="1" customWidth="1"/>
    <col min="7940" max="7940" width="8.140625" style="1" bestFit="1" customWidth="1"/>
    <col min="7941" max="7941" width="6.7109375" style="1" bestFit="1" customWidth="1"/>
    <col min="7942" max="8182" width="9.140625" style="1"/>
    <col min="8183" max="8183" width="4" style="1" bestFit="1" customWidth="1"/>
    <col min="8184" max="8184" width="9.140625" style="1"/>
    <col min="8185" max="8185" width="27.28515625" style="1" bestFit="1" customWidth="1"/>
    <col min="8186" max="8187" width="9.140625" style="1"/>
    <col min="8188" max="8188" width="8" style="1" bestFit="1" customWidth="1"/>
    <col min="8189" max="8189" width="8.140625" style="1" bestFit="1" customWidth="1"/>
    <col min="8190" max="8190" width="8" style="1" bestFit="1" customWidth="1"/>
    <col min="8191" max="8191" width="9" style="1" bestFit="1" customWidth="1"/>
    <col min="8192" max="8192" width="11" style="1" bestFit="1" customWidth="1"/>
    <col min="8193" max="8193" width="10.7109375" style="1" bestFit="1" customWidth="1"/>
    <col min="8194" max="8194" width="9.28515625" style="1" bestFit="1" customWidth="1"/>
    <col min="8195" max="8195" width="0" style="1" hidden="1" customWidth="1"/>
    <col min="8196" max="8196" width="8.140625" style="1" bestFit="1" customWidth="1"/>
    <col min="8197" max="8197" width="6.7109375" style="1" bestFit="1" customWidth="1"/>
    <col min="8198" max="8438" width="9.140625" style="1"/>
    <col min="8439" max="8439" width="4" style="1" bestFit="1" customWidth="1"/>
    <col min="8440" max="8440" width="9.140625" style="1"/>
    <col min="8441" max="8441" width="27.28515625" style="1" bestFit="1" customWidth="1"/>
    <col min="8442" max="8443" width="9.140625" style="1"/>
    <col min="8444" max="8444" width="8" style="1" bestFit="1" customWidth="1"/>
    <col min="8445" max="8445" width="8.140625" style="1" bestFit="1" customWidth="1"/>
    <col min="8446" max="8446" width="8" style="1" bestFit="1" customWidth="1"/>
    <col min="8447" max="8447" width="9" style="1" bestFit="1" customWidth="1"/>
    <col min="8448" max="8448" width="11" style="1" bestFit="1" customWidth="1"/>
    <col min="8449" max="8449" width="10.7109375" style="1" bestFit="1" customWidth="1"/>
    <col min="8450" max="8450" width="9.28515625" style="1" bestFit="1" customWidth="1"/>
    <col min="8451" max="8451" width="0" style="1" hidden="1" customWidth="1"/>
    <col min="8452" max="8452" width="8.140625" style="1" bestFit="1" customWidth="1"/>
    <col min="8453" max="8453" width="6.7109375" style="1" bestFit="1" customWidth="1"/>
    <col min="8454" max="8694" width="9.140625" style="1"/>
    <col min="8695" max="8695" width="4" style="1" bestFit="1" customWidth="1"/>
    <col min="8696" max="8696" width="9.140625" style="1"/>
    <col min="8697" max="8697" width="27.28515625" style="1" bestFit="1" customWidth="1"/>
    <col min="8698" max="8699" width="9.140625" style="1"/>
    <col min="8700" max="8700" width="8" style="1" bestFit="1" customWidth="1"/>
    <col min="8701" max="8701" width="8.140625" style="1" bestFit="1" customWidth="1"/>
    <col min="8702" max="8702" width="8" style="1" bestFit="1" customWidth="1"/>
    <col min="8703" max="8703" width="9" style="1" bestFit="1" customWidth="1"/>
    <col min="8704" max="8704" width="11" style="1" bestFit="1" customWidth="1"/>
    <col min="8705" max="8705" width="10.7109375" style="1" bestFit="1" customWidth="1"/>
    <col min="8706" max="8706" width="9.28515625" style="1" bestFit="1" customWidth="1"/>
    <col min="8707" max="8707" width="0" style="1" hidden="1" customWidth="1"/>
    <col min="8708" max="8708" width="8.140625" style="1" bestFit="1" customWidth="1"/>
    <col min="8709" max="8709" width="6.7109375" style="1" bestFit="1" customWidth="1"/>
    <col min="8710" max="8950" width="9.140625" style="1"/>
    <col min="8951" max="8951" width="4" style="1" bestFit="1" customWidth="1"/>
    <col min="8952" max="8952" width="9.140625" style="1"/>
    <col min="8953" max="8953" width="27.28515625" style="1" bestFit="1" customWidth="1"/>
    <col min="8954" max="8955" width="9.140625" style="1"/>
    <col min="8956" max="8956" width="8" style="1" bestFit="1" customWidth="1"/>
    <col min="8957" max="8957" width="8.140625" style="1" bestFit="1" customWidth="1"/>
    <col min="8958" max="8958" width="8" style="1" bestFit="1" customWidth="1"/>
    <col min="8959" max="8959" width="9" style="1" bestFit="1" customWidth="1"/>
    <col min="8960" max="8960" width="11" style="1" bestFit="1" customWidth="1"/>
    <col min="8961" max="8961" width="10.7109375" style="1" bestFit="1" customWidth="1"/>
    <col min="8962" max="8962" width="9.28515625" style="1" bestFit="1" customWidth="1"/>
    <col min="8963" max="8963" width="0" style="1" hidden="1" customWidth="1"/>
    <col min="8964" max="8964" width="8.140625" style="1" bestFit="1" customWidth="1"/>
    <col min="8965" max="8965" width="6.7109375" style="1" bestFit="1" customWidth="1"/>
    <col min="8966" max="9206" width="9.140625" style="1"/>
    <col min="9207" max="9207" width="4" style="1" bestFit="1" customWidth="1"/>
    <col min="9208" max="9208" width="9.140625" style="1"/>
    <col min="9209" max="9209" width="27.28515625" style="1" bestFit="1" customWidth="1"/>
    <col min="9210" max="9211" width="9.140625" style="1"/>
    <col min="9212" max="9212" width="8" style="1" bestFit="1" customWidth="1"/>
    <col min="9213" max="9213" width="8.140625" style="1" bestFit="1" customWidth="1"/>
    <col min="9214" max="9214" width="8" style="1" bestFit="1" customWidth="1"/>
    <col min="9215" max="9215" width="9" style="1" bestFit="1" customWidth="1"/>
    <col min="9216" max="9216" width="11" style="1" bestFit="1" customWidth="1"/>
    <col min="9217" max="9217" width="10.7109375" style="1" bestFit="1" customWidth="1"/>
    <col min="9218" max="9218" width="9.28515625" style="1" bestFit="1" customWidth="1"/>
    <col min="9219" max="9219" width="0" style="1" hidden="1" customWidth="1"/>
    <col min="9220" max="9220" width="8.140625" style="1" bestFit="1" customWidth="1"/>
    <col min="9221" max="9221" width="6.7109375" style="1" bestFit="1" customWidth="1"/>
    <col min="9222" max="9462" width="9.140625" style="1"/>
    <col min="9463" max="9463" width="4" style="1" bestFit="1" customWidth="1"/>
    <col min="9464" max="9464" width="9.140625" style="1"/>
    <col min="9465" max="9465" width="27.28515625" style="1" bestFit="1" customWidth="1"/>
    <col min="9466" max="9467" width="9.140625" style="1"/>
    <col min="9468" max="9468" width="8" style="1" bestFit="1" customWidth="1"/>
    <col min="9469" max="9469" width="8.140625" style="1" bestFit="1" customWidth="1"/>
    <col min="9470" max="9470" width="8" style="1" bestFit="1" customWidth="1"/>
    <col min="9471" max="9471" width="9" style="1" bestFit="1" customWidth="1"/>
    <col min="9472" max="9472" width="11" style="1" bestFit="1" customWidth="1"/>
    <col min="9473" max="9473" width="10.7109375" style="1" bestFit="1" customWidth="1"/>
    <col min="9474" max="9474" width="9.28515625" style="1" bestFit="1" customWidth="1"/>
    <col min="9475" max="9475" width="0" style="1" hidden="1" customWidth="1"/>
    <col min="9476" max="9476" width="8.140625" style="1" bestFit="1" customWidth="1"/>
    <col min="9477" max="9477" width="6.7109375" style="1" bestFit="1" customWidth="1"/>
    <col min="9478" max="9718" width="9.140625" style="1"/>
    <col min="9719" max="9719" width="4" style="1" bestFit="1" customWidth="1"/>
    <col min="9720" max="9720" width="9.140625" style="1"/>
    <col min="9721" max="9721" width="27.28515625" style="1" bestFit="1" customWidth="1"/>
    <col min="9722" max="9723" width="9.140625" style="1"/>
    <col min="9724" max="9724" width="8" style="1" bestFit="1" customWidth="1"/>
    <col min="9725" max="9725" width="8.140625" style="1" bestFit="1" customWidth="1"/>
    <col min="9726" max="9726" width="8" style="1" bestFit="1" customWidth="1"/>
    <col min="9727" max="9727" width="9" style="1" bestFit="1" customWidth="1"/>
    <col min="9728" max="9728" width="11" style="1" bestFit="1" customWidth="1"/>
    <col min="9729" max="9729" width="10.7109375" style="1" bestFit="1" customWidth="1"/>
    <col min="9730" max="9730" width="9.28515625" style="1" bestFit="1" customWidth="1"/>
    <col min="9731" max="9731" width="0" style="1" hidden="1" customWidth="1"/>
    <col min="9732" max="9732" width="8.140625" style="1" bestFit="1" customWidth="1"/>
    <col min="9733" max="9733" width="6.7109375" style="1" bestFit="1" customWidth="1"/>
    <col min="9734" max="9974" width="9.140625" style="1"/>
    <col min="9975" max="9975" width="4" style="1" bestFit="1" customWidth="1"/>
    <col min="9976" max="9976" width="9.140625" style="1"/>
    <col min="9977" max="9977" width="27.28515625" style="1" bestFit="1" customWidth="1"/>
    <col min="9978" max="9979" width="9.140625" style="1"/>
    <col min="9980" max="9980" width="8" style="1" bestFit="1" customWidth="1"/>
    <col min="9981" max="9981" width="8.140625" style="1" bestFit="1" customWidth="1"/>
    <col min="9982" max="9982" width="8" style="1" bestFit="1" customWidth="1"/>
    <col min="9983" max="9983" width="9" style="1" bestFit="1" customWidth="1"/>
    <col min="9984" max="9984" width="11" style="1" bestFit="1" customWidth="1"/>
    <col min="9985" max="9985" width="10.7109375" style="1" bestFit="1" customWidth="1"/>
    <col min="9986" max="9986" width="9.28515625" style="1" bestFit="1" customWidth="1"/>
    <col min="9987" max="9987" width="0" style="1" hidden="1" customWidth="1"/>
    <col min="9988" max="9988" width="8.140625" style="1" bestFit="1" customWidth="1"/>
    <col min="9989" max="9989" width="6.7109375" style="1" bestFit="1" customWidth="1"/>
    <col min="9990" max="10230" width="9.140625" style="1"/>
    <col min="10231" max="10231" width="4" style="1" bestFit="1" customWidth="1"/>
    <col min="10232" max="10232" width="9.140625" style="1"/>
    <col min="10233" max="10233" width="27.28515625" style="1" bestFit="1" customWidth="1"/>
    <col min="10234" max="10235" width="9.140625" style="1"/>
    <col min="10236" max="10236" width="8" style="1" bestFit="1" customWidth="1"/>
    <col min="10237" max="10237" width="8.140625" style="1" bestFit="1" customWidth="1"/>
    <col min="10238" max="10238" width="8" style="1" bestFit="1" customWidth="1"/>
    <col min="10239" max="10239" width="9" style="1" bestFit="1" customWidth="1"/>
    <col min="10240" max="10240" width="11" style="1" bestFit="1" customWidth="1"/>
    <col min="10241" max="10241" width="10.7109375" style="1" bestFit="1" customWidth="1"/>
    <col min="10242" max="10242" width="9.28515625" style="1" bestFit="1" customWidth="1"/>
    <col min="10243" max="10243" width="0" style="1" hidden="1" customWidth="1"/>
    <col min="10244" max="10244" width="8.140625" style="1" bestFit="1" customWidth="1"/>
    <col min="10245" max="10245" width="6.7109375" style="1" bestFit="1" customWidth="1"/>
    <col min="10246" max="10486" width="9.140625" style="1"/>
    <col min="10487" max="10487" width="4" style="1" bestFit="1" customWidth="1"/>
    <col min="10488" max="10488" width="9.140625" style="1"/>
    <col min="10489" max="10489" width="27.28515625" style="1" bestFit="1" customWidth="1"/>
    <col min="10490" max="10491" width="9.140625" style="1"/>
    <col min="10492" max="10492" width="8" style="1" bestFit="1" customWidth="1"/>
    <col min="10493" max="10493" width="8.140625" style="1" bestFit="1" customWidth="1"/>
    <col min="10494" max="10494" width="8" style="1" bestFit="1" customWidth="1"/>
    <col min="10495" max="10495" width="9" style="1" bestFit="1" customWidth="1"/>
    <col min="10496" max="10496" width="11" style="1" bestFit="1" customWidth="1"/>
    <col min="10497" max="10497" width="10.7109375" style="1" bestFit="1" customWidth="1"/>
    <col min="10498" max="10498" width="9.28515625" style="1" bestFit="1" customWidth="1"/>
    <col min="10499" max="10499" width="0" style="1" hidden="1" customWidth="1"/>
    <col min="10500" max="10500" width="8.140625" style="1" bestFit="1" customWidth="1"/>
    <col min="10501" max="10501" width="6.7109375" style="1" bestFit="1" customWidth="1"/>
    <col min="10502" max="10742" width="9.140625" style="1"/>
    <col min="10743" max="10743" width="4" style="1" bestFit="1" customWidth="1"/>
    <col min="10744" max="10744" width="9.140625" style="1"/>
    <col min="10745" max="10745" width="27.28515625" style="1" bestFit="1" customWidth="1"/>
    <col min="10746" max="10747" width="9.140625" style="1"/>
    <col min="10748" max="10748" width="8" style="1" bestFit="1" customWidth="1"/>
    <col min="10749" max="10749" width="8.140625" style="1" bestFit="1" customWidth="1"/>
    <col min="10750" max="10750" width="8" style="1" bestFit="1" customWidth="1"/>
    <col min="10751" max="10751" width="9" style="1" bestFit="1" customWidth="1"/>
    <col min="10752" max="10752" width="11" style="1" bestFit="1" customWidth="1"/>
    <col min="10753" max="10753" width="10.7109375" style="1" bestFit="1" customWidth="1"/>
    <col min="10754" max="10754" width="9.28515625" style="1" bestFit="1" customWidth="1"/>
    <col min="10755" max="10755" width="0" style="1" hidden="1" customWidth="1"/>
    <col min="10756" max="10756" width="8.140625" style="1" bestFit="1" customWidth="1"/>
    <col min="10757" max="10757" width="6.7109375" style="1" bestFit="1" customWidth="1"/>
    <col min="10758" max="10998" width="9.140625" style="1"/>
    <col min="10999" max="10999" width="4" style="1" bestFit="1" customWidth="1"/>
    <col min="11000" max="11000" width="9.140625" style="1"/>
    <col min="11001" max="11001" width="27.28515625" style="1" bestFit="1" customWidth="1"/>
    <col min="11002" max="11003" width="9.140625" style="1"/>
    <col min="11004" max="11004" width="8" style="1" bestFit="1" customWidth="1"/>
    <col min="11005" max="11005" width="8.140625" style="1" bestFit="1" customWidth="1"/>
    <col min="11006" max="11006" width="8" style="1" bestFit="1" customWidth="1"/>
    <col min="11007" max="11007" width="9" style="1" bestFit="1" customWidth="1"/>
    <col min="11008" max="11008" width="11" style="1" bestFit="1" customWidth="1"/>
    <col min="11009" max="11009" width="10.7109375" style="1" bestFit="1" customWidth="1"/>
    <col min="11010" max="11010" width="9.28515625" style="1" bestFit="1" customWidth="1"/>
    <col min="11011" max="11011" width="0" style="1" hidden="1" customWidth="1"/>
    <col min="11012" max="11012" width="8.140625" style="1" bestFit="1" customWidth="1"/>
    <col min="11013" max="11013" width="6.7109375" style="1" bestFit="1" customWidth="1"/>
    <col min="11014" max="11254" width="9.140625" style="1"/>
    <col min="11255" max="11255" width="4" style="1" bestFit="1" customWidth="1"/>
    <col min="11256" max="11256" width="9.140625" style="1"/>
    <col min="11257" max="11257" width="27.28515625" style="1" bestFit="1" customWidth="1"/>
    <col min="11258" max="11259" width="9.140625" style="1"/>
    <col min="11260" max="11260" width="8" style="1" bestFit="1" customWidth="1"/>
    <col min="11261" max="11261" width="8.140625" style="1" bestFit="1" customWidth="1"/>
    <col min="11262" max="11262" width="8" style="1" bestFit="1" customWidth="1"/>
    <col min="11263" max="11263" width="9" style="1" bestFit="1" customWidth="1"/>
    <col min="11264" max="11264" width="11" style="1" bestFit="1" customWidth="1"/>
    <col min="11265" max="11265" width="10.7109375" style="1" bestFit="1" customWidth="1"/>
    <col min="11266" max="11266" width="9.28515625" style="1" bestFit="1" customWidth="1"/>
    <col min="11267" max="11267" width="0" style="1" hidden="1" customWidth="1"/>
    <col min="11268" max="11268" width="8.140625" style="1" bestFit="1" customWidth="1"/>
    <col min="11269" max="11269" width="6.7109375" style="1" bestFit="1" customWidth="1"/>
    <col min="11270" max="11510" width="9.140625" style="1"/>
    <col min="11511" max="11511" width="4" style="1" bestFit="1" customWidth="1"/>
    <col min="11512" max="11512" width="9.140625" style="1"/>
    <col min="11513" max="11513" width="27.28515625" style="1" bestFit="1" customWidth="1"/>
    <col min="11514" max="11515" width="9.140625" style="1"/>
    <col min="11516" max="11516" width="8" style="1" bestFit="1" customWidth="1"/>
    <col min="11517" max="11517" width="8.140625" style="1" bestFit="1" customWidth="1"/>
    <col min="11518" max="11518" width="8" style="1" bestFit="1" customWidth="1"/>
    <col min="11519" max="11519" width="9" style="1" bestFit="1" customWidth="1"/>
    <col min="11520" max="11520" width="11" style="1" bestFit="1" customWidth="1"/>
    <col min="11521" max="11521" width="10.7109375" style="1" bestFit="1" customWidth="1"/>
    <col min="11522" max="11522" width="9.28515625" style="1" bestFit="1" customWidth="1"/>
    <col min="11523" max="11523" width="0" style="1" hidden="1" customWidth="1"/>
    <col min="11524" max="11524" width="8.140625" style="1" bestFit="1" customWidth="1"/>
    <col min="11525" max="11525" width="6.7109375" style="1" bestFit="1" customWidth="1"/>
    <col min="11526" max="11766" width="9.140625" style="1"/>
    <col min="11767" max="11767" width="4" style="1" bestFit="1" customWidth="1"/>
    <col min="11768" max="11768" width="9.140625" style="1"/>
    <col min="11769" max="11769" width="27.28515625" style="1" bestFit="1" customWidth="1"/>
    <col min="11770" max="11771" width="9.140625" style="1"/>
    <col min="11772" max="11772" width="8" style="1" bestFit="1" customWidth="1"/>
    <col min="11773" max="11773" width="8.140625" style="1" bestFit="1" customWidth="1"/>
    <col min="11774" max="11774" width="8" style="1" bestFit="1" customWidth="1"/>
    <col min="11775" max="11775" width="9" style="1" bestFit="1" customWidth="1"/>
    <col min="11776" max="11776" width="11" style="1" bestFit="1" customWidth="1"/>
    <col min="11777" max="11777" width="10.7109375" style="1" bestFit="1" customWidth="1"/>
    <col min="11778" max="11778" width="9.28515625" style="1" bestFit="1" customWidth="1"/>
    <col min="11779" max="11779" width="0" style="1" hidden="1" customWidth="1"/>
    <col min="11780" max="11780" width="8.140625" style="1" bestFit="1" customWidth="1"/>
    <col min="11781" max="11781" width="6.7109375" style="1" bestFit="1" customWidth="1"/>
    <col min="11782" max="12022" width="9.140625" style="1"/>
    <col min="12023" max="12023" width="4" style="1" bestFit="1" customWidth="1"/>
    <col min="12024" max="12024" width="9.140625" style="1"/>
    <col min="12025" max="12025" width="27.28515625" style="1" bestFit="1" customWidth="1"/>
    <col min="12026" max="12027" width="9.140625" style="1"/>
    <col min="12028" max="12028" width="8" style="1" bestFit="1" customWidth="1"/>
    <col min="12029" max="12029" width="8.140625" style="1" bestFit="1" customWidth="1"/>
    <col min="12030" max="12030" width="8" style="1" bestFit="1" customWidth="1"/>
    <col min="12031" max="12031" width="9" style="1" bestFit="1" customWidth="1"/>
    <col min="12032" max="12032" width="11" style="1" bestFit="1" customWidth="1"/>
    <col min="12033" max="12033" width="10.7109375" style="1" bestFit="1" customWidth="1"/>
    <col min="12034" max="12034" width="9.28515625" style="1" bestFit="1" customWidth="1"/>
    <col min="12035" max="12035" width="0" style="1" hidden="1" customWidth="1"/>
    <col min="12036" max="12036" width="8.140625" style="1" bestFit="1" customWidth="1"/>
    <col min="12037" max="12037" width="6.7109375" style="1" bestFit="1" customWidth="1"/>
    <col min="12038" max="12278" width="9.140625" style="1"/>
    <col min="12279" max="12279" width="4" style="1" bestFit="1" customWidth="1"/>
    <col min="12280" max="12280" width="9.140625" style="1"/>
    <col min="12281" max="12281" width="27.28515625" style="1" bestFit="1" customWidth="1"/>
    <col min="12282" max="12283" width="9.140625" style="1"/>
    <col min="12284" max="12284" width="8" style="1" bestFit="1" customWidth="1"/>
    <col min="12285" max="12285" width="8.140625" style="1" bestFit="1" customWidth="1"/>
    <col min="12286" max="12286" width="8" style="1" bestFit="1" customWidth="1"/>
    <col min="12287" max="12287" width="9" style="1" bestFit="1" customWidth="1"/>
    <col min="12288" max="12288" width="11" style="1" bestFit="1" customWidth="1"/>
    <col min="12289" max="12289" width="10.7109375" style="1" bestFit="1" customWidth="1"/>
    <col min="12290" max="12290" width="9.28515625" style="1" bestFit="1" customWidth="1"/>
    <col min="12291" max="12291" width="0" style="1" hidden="1" customWidth="1"/>
    <col min="12292" max="12292" width="8.140625" style="1" bestFit="1" customWidth="1"/>
    <col min="12293" max="12293" width="6.7109375" style="1" bestFit="1" customWidth="1"/>
    <col min="12294" max="12534" width="9.140625" style="1"/>
    <col min="12535" max="12535" width="4" style="1" bestFit="1" customWidth="1"/>
    <col min="12536" max="12536" width="9.140625" style="1"/>
    <col min="12537" max="12537" width="27.28515625" style="1" bestFit="1" customWidth="1"/>
    <col min="12538" max="12539" width="9.140625" style="1"/>
    <col min="12540" max="12540" width="8" style="1" bestFit="1" customWidth="1"/>
    <col min="12541" max="12541" width="8.140625" style="1" bestFit="1" customWidth="1"/>
    <col min="12542" max="12542" width="8" style="1" bestFit="1" customWidth="1"/>
    <col min="12543" max="12543" width="9" style="1" bestFit="1" customWidth="1"/>
    <col min="12544" max="12544" width="11" style="1" bestFit="1" customWidth="1"/>
    <col min="12545" max="12545" width="10.7109375" style="1" bestFit="1" customWidth="1"/>
    <col min="12546" max="12546" width="9.28515625" style="1" bestFit="1" customWidth="1"/>
    <col min="12547" max="12547" width="0" style="1" hidden="1" customWidth="1"/>
    <col min="12548" max="12548" width="8.140625" style="1" bestFit="1" customWidth="1"/>
    <col min="12549" max="12549" width="6.7109375" style="1" bestFit="1" customWidth="1"/>
    <col min="12550" max="12790" width="9.140625" style="1"/>
    <col min="12791" max="12791" width="4" style="1" bestFit="1" customWidth="1"/>
    <col min="12792" max="12792" width="9.140625" style="1"/>
    <col min="12793" max="12793" width="27.28515625" style="1" bestFit="1" customWidth="1"/>
    <col min="12794" max="12795" width="9.140625" style="1"/>
    <col min="12796" max="12796" width="8" style="1" bestFit="1" customWidth="1"/>
    <col min="12797" max="12797" width="8.140625" style="1" bestFit="1" customWidth="1"/>
    <col min="12798" max="12798" width="8" style="1" bestFit="1" customWidth="1"/>
    <col min="12799" max="12799" width="9" style="1" bestFit="1" customWidth="1"/>
    <col min="12800" max="12800" width="11" style="1" bestFit="1" customWidth="1"/>
    <col min="12801" max="12801" width="10.7109375" style="1" bestFit="1" customWidth="1"/>
    <col min="12802" max="12802" width="9.28515625" style="1" bestFit="1" customWidth="1"/>
    <col min="12803" max="12803" width="0" style="1" hidden="1" customWidth="1"/>
    <col min="12804" max="12804" width="8.140625" style="1" bestFit="1" customWidth="1"/>
    <col min="12805" max="12805" width="6.7109375" style="1" bestFit="1" customWidth="1"/>
    <col min="12806" max="13046" width="9.140625" style="1"/>
    <col min="13047" max="13047" width="4" style="1" bestFit="1" customWidth="1"/>
    <col min="13048" max="13048" width="9.140625" style="1"/>
    <col min="13049" max="13049" width="27.28515625" style="1" bestFit="1" customWidth="1"/>
    <col min="13050" max="13051" width="9.140625" style="1"/>
    <col min="13052" max="13052" width="8" style="1" bestFit="1" customWidth="1"/>
    <col min="13053" max="13053" width="8.140625" style="1" bestFit="1" customWidth="1"/>
    <col min="13054" max="13054" width="8" style="1" bestFit="1" customWidth="1"/>
    <col min="13055" max="13055" width="9" style="1" bestFit="1" customWidth="1"/>
    <col min="13056" max="13056" width="11" style="1" bestFit="1" customWidth="1"/>
    <col min="13057" max="13057" width="10.7109375" style="1" bestFit="1" customWidth="1"/>
    <col min="13058" max="13058" width="9.28515625" style="1" bestFit="1" customWidth="1"/>
    <col min="13059" max="13059" width="0" style="1" hidden="1" customWidth="1"/>
    <col min="13060" max="13060" width="8.140625" style="1" bestFit="1" customWidth="1"/>
    <col min="13061" max="13061" width="6.7109375" style="1" bestFit="1" customWidth="1"/>
    <col min="13062" max="13302" width="9.140625" style="1"/>
    <col min="13303" max="13303" width="4" style="1" bestFit="1" customWidth="1"/>
    <col min="13304" max="13304" width="9.140625" style="1"/>
    <col min="13305" max="13305" width="27.28515625" style="1" bestFit="1" customWidth="1"/>
    <col min="13306" max="13307" width="9.140625" style="1"/>
    <col min="13308" max="13308" width="8" style="1" bestFit="1" customWidth="1"/>
    <col min="13309" max="13309" width="8.140625" style="1" bestFit="1" customWidth="1"/>
    <col min="13310" max="13310" width="8" style="1" bestFit="1" customWidth="1"/>
    <col min="13311" max="13311" width="9" style="1" bestFit="1" customWidth="1"/>
    <col min="13312" max="13312" width="11" style="1" bestFit="1" customWidth="1"/>
    <col min="13313" max="13313" width="10.7109375" style="1" bestFit="1" customWidth="1"/>
    <col min="13314" max="13314" width="9.28515625" style="1" bestFit="1" customWidth="1"/>
    <col min="13315" max="13315" width="0" style="1" hidden="1" customWidth="1"/>
    <col min="13316" max="13316" width="8.140625" style="1" bestFit="1" customWidth="1"/>
    <col min="13317" max="13317" width="6.7109375" style="1" bestFit="1" customWidth="1"/>
    <col min="13318" max="13558" width="9.140625" style="1"/>
    <col min="13559" max="13559" width="4" style="1" bestFit="1" customWidth="1"/>
    <col min="13560" max="13560" width="9.140625" style="1"/>
    <col min="13561" max="13561" width="27.28515625" style="1" bestFit="1" customWidth="1"/>
    <col min="13562" max="13563" width="9.140625" style="1"/>
    <col min="13564" max="13564" width="8" style="1" bestFit="1" customWidth="1"/>
    <col min="13565" max="13565" width="8.140625" style="1" bestFit="1" customWidth="1"/>
    <col min="13566" max="13566" width="8" style="1" bestFit="1" customWidth="1"/>
    <col min="13567" max="13567" width="9" style="1" bestFit="1" customWidth="1"/>
    <col min="13568" max="13568" width="11" style="1" bestFit="1" customWidth="1"/>
    <col min="13569" max="13569" width="10.7109375" style="1" bestFit="1" customWidth="1"/>
    <col min="13570" max="13570" width="9.28515625" style="1" bestFit="1" customWidth="1"/>
    <col min="13571" max="13571" width="0" style="1" hidden="1" customWidth="1"/>
    <col min="13572" max="13572" width="8.140625" style="1" bestFit="1" customWidth="1"/>
    <col min="13573" max="13573" width="6.7109375" style="1" bestFit="1" customWidth="1"/>
    <col min="13574" max="13814" width="9.140625" style="1"/>
    <col min="13815" max="13815" width="4" style="1" bestFit="1" customWidth="1"/>
    <col min="13816" max="13816" width="9.140625" style="1"/>
    <col min="13817" max="13817" width="27.28515625" style="1" bestFit="1" customWidth="1"/>
    <col min="13818" max="13819" width="9.140625" style="1"/>
    <col min="13820" max="13820" width="8" style="1" bestFit="1" customWidth="1"/>
    <col min="13821" max="13821" width="8.140625" style="1" bestFit="1" customWidth="1"/>
    <col min="13822" max="13822" width="8" style="1" bestFit="1" customWidth="1"/>
    <col min="13823" max="13823" width="9" style="1" bestFit="1" customWidth="1"/>
    <col min="13824" max="13824" width="11" style="1" bestFit="1" customWidth="1"/>
    <col min="13825" max="13825" width="10.7109375" style="1" bestFit="1" customWidth="1"/>
    <col min="13826" max="13826" width="9.28515625" style="1" bestFit="1" customWidth="1"/>
    <col min="13827" max="13827" width="0" style="1" hidden="1" customWidth="1"/>
    <col min="13828" max="13828" width="8.140625" style="1" bestFit="1" customWidth="1"/>
    <col min="13829" max="13829" width="6.7109375" style="1" bestFit="1" customWidth="1"/>
    <col min="13830" max="14070" width="9.140625" style="1"/>
    <col min="14071" max="14071" width="4" style="1" bestFit="1" customWidth="1"/>
    <col min="14072" max="14072" width="9.140625" style="1"/>
    <col min="14073" max="14073" width="27.28515625" style="1" bestFit="1" customWidth="1"/>
    <col min="14074" max="14075" width="9.140625" style="1"/>
    <col min="14076" max="14076" width="8" style="1" bestFit="1" customWidth="1"/>
    <col min="14077" max="14077" width="8.140625" style="1" bestFit="1" customWidth="1"/>
    <col min="14078" max="14078" width="8" style="1" bestFit="1" customWidth="1"/>
    <col min="14079" max="14079" width="9" style="1" bestFit="1" customWidth="1"/>
    <col min="14080" max="14080" width="11" style="1" bestFit="1" customWidth="1"/>
    <col min="14081" max="14081" width="10.7109375" style="1" bestFit="1" customWidth="1"/>
    <col min="14082" max="14082" width="9.28515625" style="1" bestFit="1" customWidth="1"/>
    <col min="14083" max="14083" width="0" style="1" hidden="1" customWidth="1"/>
    <col min="14084" max="14084" width="8.140625" style="1" bestFit="1" customWidth="1"/>
    <col min="14085" max="14085" width="6.7109375" style="1" bestFit="1" customWidth="1"/>
    <col min="14086" max="14326" width="9.140625" style="1"/>
    <col min="14327" max="14327" width="4" style="1" bestFit="1" customWidth="1"/>
    <col min="14328" max="14328" width="9.140625" style="1"/>
    <col min="14329" max="14329" width="27.28515625" style="1" bestFit="1" customWidth="1"/>
    <col min="14330" max="14331" width="9.140625" style="1"/>
    <col min="14332" max="14332" width="8" style="1" bestFit="1" customWidth="1"/>
    <col min="14333" max="14333" width="8.140625" style="1" bestFit="1" customWidth="1"/>
    <col min="14334" max="14334" width="8" style="1" bestFit="1" customWidth="1"/>
    <col min="14335" max="14335" width="9" style="1" bestFit="1" customWidth="1"/>
    <col min="14336" max="14336" width="11" style="1" bestFit="1" customWidth="1"/>
    <col min="14337" max="14337" width="10.7109375" style="1" bestFit="1" customWidth="1"/>
    <col min="14338" max="14338" width="9.28515625" style="1" bestFit="1" customWidth="1"/>
    <col min="14339" max="14339" width="0" style="1" hidden="1" customWidth="1"/>
    <col min="14340" max="14340" width="8.140625" style="1" bestFit="1" customWidth="1"/>
    <col min="14341" max="14341" width="6.7109375" style="1" bestFit="1" customWidth="1"/>
    <col min="14342" max="14582" width="9.140625" style="1"/>
    <col min="14583" max="14583" width="4" style="1" bestFit="1" customWidth="1"/>
    <col min="14584" max="14584" width="9.140625" style="1"/>
    <col min="14585" max="14585" width="27.28515625" style="1" bestFit="1" customWidth="1"/>
    <col min="14586" max="14587" width="9.140625" style="1"/>
    <col min="14588" max="14588" width="8" style="1" bestFit="1" customWidth="1"/>
    <col min="14589" max="14589" width="8.140625" style="1" bestFit="1" customWidth="1"/>
    <col min="14590" max="14590" width="8" style="1" bestFit="1" customWidth="1"/>
    <col min="14591" max="14591" width="9" style="1" bestFit="1" customWidth="1"/>
    <col min="14592" max="14592" width="11" style="1" bestFit="1" customWidth="1"/>
    <col min="14593" max="14593" width="10.7109375" style="1" bestFit="1" customWidth="1"/>
    <col min="14594" max="14594" width="9.28515625" style="1" bestFit="1" customWidth="1"/>
    <col min="14595" max="14595" width="0" style="1" hidden="1" customWidth="1"/>
    <col min="14596" max="14596" width="8.140625" style="1" bestFit="1" customWidth="1"/>
    <col min="14597" max="14597" width="6.7109375" style="1" bestFit="1" customWidth="1"/>
    <col min="14598" max="14838" width="9.140625" style="1"/>
    <col min="14839" max="14839" width="4" style="1" bestFit="1" customWidth="1"/>
    <col min="14840" max="14840" width="9.140625" style="1"/>
    <col min="14841" max="14841" width="27.28515625" style="1" bestFit="1" customWidth="1"/>
    <col min="14842" max="14843" width="9.140625" style="1"/>
    <col min="14844" max="14844" width="8" style="1" bestFit="1" customWidth="1"/>
    <col min="14845" max="14845" width="8.140625" style="1" bestFit="1" customWidth="1"/>
    <col min="14846" max="14846" width="8" style="1" bestFit="1" customWidth="1"/>
    <col min="14847" max="14847" width="9" style="1" bestFit="1" customWidth="1"/>
    <col min="14848" max="14848" width="11" style="1" bestFit="1" customWidth="1"/>
    <col min="14849" max="14849" width="10.7109375" style="1" bestFit="1" customWidth="1"/>
    <col min="14850" max="14850" width="9.28515625" style="1" bestFit="1" customWidth="1"/>
    <col min="14851" max="14851" width="0" style="1" hidden="1" customWidth="1"/>
    <col min="14852" max="14852" width="8.140625" style="1" bestFit="1" customWidth="1"/>
    <col min="14853" max="14853" width="6.7109375" style="1" bestFit="1" customWidth="1"/>
    <col min="14854" max="15094" width="9.140625" style="1"/>
    <col min="15095" max="15095" width="4" style="1" bestFit="1" customWidth="1"/>
    <col min="15096" max="15096" width="9.140625" style="1"/>
    <col min="15097" max="15097" width="27.28515625" style="1" bestFit="1" customWidth="1"/>
    <col min="15098" max="15099" width="9.140625" style="1"/>
    <col min="15100" max="15100" width="8" style="1" bestFit="1" customWidth="1"/>
    <col min="15101" max="15101" width="8.140625" style="1" bestFit="1" customWidth="1"/>
    <col min="15102" max="15102" width="8" style="1" bestFit="1" customWidth="1"/>
    <col min="15103" max="15103" width="9" style="1" bestFit="1" customWidth="1"/>
    <col min="15104" max="15104" width="11" style="1" bestFit="1" customWidth="1"/>
    <col min="15105" max="15105" width="10.7109375" style="1" bestFit="1" customWidth="1"/>
    <col min="15106" max="15106" width="9.28515625" style="1" bestFit="1" customWidth="1"/>
    <col min="15107" max="15107" width="0" style="1" hidden="1" customWidth="1"/>
    <col min="15108" max="15108" width="8.140625" style="1" bestFit="1" customWidth="1"/>
    <col min="15109" max="15109" width="6.7109375" style="1" bestFit="1" customWidth="1"/>
    <col min="15110" max="15350" width="9.140625" style="1"/>
    <col min="15351" max="15351" width="4" style="1" bestFit="1" customWidth="1"/>
    <col min="15352" max="15352" width="9.140625" style="1"/>
    <col min="15353" max="15353" width="27.28515625" style="1" bestFit="1" customWidth="1"/>
    <col min="15354" max="15355" width="9.140625" style="1"/>
    <col min="15356" max="15356" width="8" style="1" bestFit="1" customWidth="1"/>
    <col min="15357" max="15357" width="8.140625" style="1" bestFit="1" customWidth="1"/>
    <col min="15358" max="15358" width="8" style="1" bestFit="1" customWidth="1"/>
    <col min="15359" max="15359" width="9" style="1" bestFit="1" customWidth="1"/>
    <col min="15360" max="15360" width="11" style="1" bestFit="1" customWidth="1"/>
    <col min="15361" max="15361" width="10.7109375" style="1" bestFit="1" customWidth="1"/>
    <col min="15362" max="15362" width="9.28515625" style="1" bestFit="1" customWidth="1"/>
    <col min="15363" max="15363" width="0" style="1" hidden="1" customWidth="1"/>
    <col min="15364" max="15364" width="8.140625" style="1" bestFit="1" customWidth="1"/>
    <col min="15365" max="15365" width="6.7109375" style="1" bestFit="1" customWidth="1"/>
    <col min="15366" max="15606" width="9.140625" style="1"/>
    <col min="15607" max="15607" width="4" style="1" bestFit="1" customWidth="1"/>
    <col min="15608" max="15608" width="9.140625" style="1"/>
    <col min="15609" max="15609" width="27.28515625" style="1" bestFit="1" customWidth="1"/>
    <col min="15610" max="15611" width="9.140625" style="1"/>
    <col min="15612" max="15612" width="8" style="1" bestFit="1" customWidth="1"/>
    <col min="15613" max="15613" width="8.140625" style="1" bestFit="1" customWidth="1"/>
    <col min="15614" max="15614" width="8" style="1" bestFit="1" customWidth="1"/>
    <col min="15615" max="15615" width="9" style="1" bestFit="1" customWidth="1"/>
    <col min="15616" max="15616" width="11" style="1" bestFit="1" customWidth="1"/>
    <col min="15617" max="15617" width="10.7109375" style="1" bestFit="1" customWidth="1"/>
    <col min="15618" max="15618" width="9.28515625" style="1" bestFit="1" customWidth="1"/>
    <col min="15619" max="15619" width="0" style="1" hidden="1" customWidth="1"/>
    <col min="15620" max="15620" width="8.140625" style="1" bestFit="1" customWidth="1"/>
    <col min="15621" max="15621" width="6.7109375" style="1" bestFit="1" customWidth="1"/>
    <col min="15622" max="15862" width="9.140625" style="1"/>
    <col min="15863" max="15863" width="4" style="1" bestFit="1" customWidth="1"/>
    <col min="15864" max="15864" width="9.140625" style="1"/>
    <col min="15865" max="15865" width="27.28515625" style="1" bestFit="1" customWidth="1"/>
    <col min="15866" max="15867" width="9.140625" style="1"/>
    <col min="15868" max="15868" width="8" style="1" bestFit="1" customWidth="1"/>
    <col min="15869" max="15869" width="8.140625" style="1" bestFit="1" customWidth="1"/>
    <col min="15870" max="15870" width="8" style="1" bestFit="1" customWidth="1"/>
    <col min="15871" max="15871" width="9" style="1" bestFit="1" customWidth="1"/>
    <col min="15872" max="15872" width="11" style="1" bestFit="1" customWidth="1"/>
    <col min="15873" max="15873" width="10.7109375" style="1" bestFit="1" customWidth="1"/>
    <col min="15874" max="15874" width="9.28515625" style="1" bestFit="1" customWidth="1"/>
    <col min="15875" max="15875" width="0" style="1" hidden="1" customWidth="1"/>
    <col min="15876" max="15876" width="8.140625" style="1" bestFit="1" customWidth="1"/>
    <col min="15877" max="15877" width="6.7109375" style="1" bestFit="1" customWidth="1"/>
    <col min="15878" max="16118" width="9.140625" style="1"/>
    <col min="16119" max="16119" width="4" style="1" bestFit="1" customWidth="1"/>
    <col min="16120" max="16120" width="9.140625" style="1"/>
    <col min="16121" max="16121" width="27.28515625" style="1" bestFit="1" customWidth="1"/>
    <col min="16122" max="16123" width="9.140625" style="1"/>
    <col min="16124" max="16124" width="8" style="1" bestFit="1" customWidth="1"/>
    <col min="16125" max="16125" width="8.140625" style="1" bestFit="1" customWidth="1"/>
    <col min="16126" max="16126" width="8" style="1" bestFit="1" customWidth="1"/>
    <col min="16127" max="16127" width="9" style="1" bestFit="1" customWidth="1"/>
    <col min="16128" max="16128" width="11" style="1" bestFit="1" customWidth="1"/>
    <col min="16129" max="16129" width="10.7109375" style="1" bestFit="1" customWidth="1"/>
    <col min="16130" max="16130" width="9.28515625" style="1" bestFit="1" customWidth="1"/>
    <col min="16131" max="16131" width="0" style="1" hidden="1" customWidth="1"/>
    <col min="16132" max="16132" width="8.140625" style="1" bestFit="1" customWidth="1"/>
    <col min="16133" max="16133" width="6.7109375" style="1" bestFit="1" customWidth="1"/>
    <col min="16134" max="16379" width="9.140625" style="1"/>
    <col min="16380" max="16383" width="9.140625" style="1" customWidth="1"/>
    <col min="16384" max="16384" width="9.140625" style="1"/>
  </cols>
  <sheetData>
    <row r="1" spans="1:16" s="17" customFormat="1" ht="31.5" customHeight="1" x14ac:dyDescent="0.25">
      <c r="A1" s="64" t="s">
        <v>0</v>
      </c>
      <c r="B1" s="65"/>
      <c r="C1" s="65"/>
      <c r="D1" s="65"/>
      <c r="E1" s="66" t="s">
        <v>1</v>
      </c>
      <c r="F1" s="66"/>
      <c r="G1" s="67"/>
      <c r="H1" s="68" t="s">
        <v>2</v>
      </c>
      <c r="I1" s="67" t="s">
        <v>3</v>
      </c>
      <c r="J1" s="67" t="s">
        <v>4</v>
      </c>
      <c r="K1" s="67" t="s">
        <v>5</v>
      </c>
      <c r="L1" s="65"/>
      <c r="M1" s="38" t="s">
        <v>122</v>
      </c>
      <c r="N1" s="20"/>
      <c r="O1" s="36"/>
    </row>
    <row r="2" spans="1:16" s="4" customFormat="1" x14ac:dyDescent="0.25">
      <c r="A2" s="69"/>
      <c r="B2" s="19"/>
      <c r="C2" s="70"/>
      <c r="D2" s="19"/>
      <c r="E2" s="71"/>
      <c r="F2" s="72" t="s">
        <v>88</v>
      </c>
      <c r="G2" s="73" t="s">
        <v>89</v>
      </c>
      <c r="H2" s="74"/>
      <c r="I2" s="74"/>
      <c r="J2" s="74"/>
      <c r="K2" s="74"/>
      <c r="L2" s="54" t="s">
        <v>96</v>
      </c>
      <c r="M2" s="56"/>
    </row>
    <row r="3" spans="1:16" s="4" customFormat="1" x14ac:dyDescent="0.25">
      <c r="A3" s="75">
        <v>100</v>
      </c>
      <c r="B3" s="75" t="s">
        <v>6</v>
      </c>
      <c r="C3" s="76"/>
      <c r="D3" s="32"/>
      <c r="E3" s="50"/>
      <c r="F3" s="52" t="s">
        <v>87</v>
      </c>
      <c r="G3" s="53" t="s">
        <v>87</v>
      </c>
      <c r="H3" s="50"/>
      <c r="I3" s="50"/>
      <c r="J3" s="51"/>
      <c r="K3" s="55"/>
      <c r="L3" s="54" t="s">
        <v>124</v>
      </c>
      <c r="M3" s="49"/>
    </row>
    <row r="4" spans="1:16" x14ac:dyDescent="0.25">
      <c r="A4" s="48"/>
      <c r="B4" s="77">
        <v>1076</v>
      </c>
      <c r="C4" s="78" t="s">
        <v>7</v>
      </c>
      <c r="D4" s="48"/>
      <c r="E4" s="79">
        <v>0</v>
      </c>
      <c r="F4" s="119">
        <v>224500</v>
      </c>
      <c r="G4" s="120">
        <v>223000</v>
      </c>
      <c r="H4" s="121"/>
      <c r="I4" s="122">
        <v>0</v>
      </c>
      <c r="J4" s="47"/>
      <c r="K4" s="123" t="s">
        <v>8</v>
      </c>
      <c r="L4" s="198">
        <v>227328.05</v>
      </c>
      <c r="M4" s="57" t="s">
        <v>9</v>
      </c>
    </row>
    <row r="5" spans="1:16" x14ac:dyDescent="0.25">
      <c r="A5" s="18"/>
      <c r="B5" s="80">
        <v>1080</v>
      </c>
      <c r="C5" s="81" t="s">
        <v>73</v>
      </c>
      <c r="D5" s="18"/>
      <c r="E5" s="82"/>
      <c r="F5" s="125"/>
      <c r="G5" s="126">
        <v>3885</v>
      </c>
      <c r="H5" s="127"/>
      <c r="I5" s="128"/>
      <c r="J5" s="21"/>
      <c r="K5" s="129"/>
      <c r="L5" s="124"/>
      <c r="M5" s="57"/>
    </row>
    <row r="6" spans="1:16" x14ac:dyDescent="0.25">
      <c r="A6" s="18"/>
      <c r="B6" s="80">
        <v>1090</v>
      </c>
      <c r="C6" s="81" t="s">
        <v>10</v>
      </c>
      <c r="D6" s="18"/>
      <c r="E6" s="82">
        <v>2</v>
      </c>
      <c r="F6" s="125">
        <v>0</v>
      </c>
      <c r="G6" s="126">
        <v>1000</v>
      </c>
      <c r="H6" s="127"/>
      <c r="I6" s="128">
        <v>0</v>
      </c>
      <c r="J6" s="21"/>
      <c r="K6" s="129" t="s">
        <v>11</v>
      </c>
      <c r="L6" s="124">
        <v>200</v>
      </c>
      <c r="M6" s="57" t="s">
        <v>103</v>
      </c>
      <c r="N6"/>
      <c r="O6"/>
      <c r="P6"/>
    </row>
    <row r="7" spans="1:16" x14ac:dyDescent="0.25">
      <c r="A7" s="18"/>
      <c r="B7" s="80">
        <v>1100</v>
      </c>
      <c r="C7" s="81" t="s">
        <v>12</v>
      </c>
      <c r="D7" s="18"/>
      <c r="E7" s="82">
        <v>0</v>
      </c>
      <c r="F7" s="125">
        <v>1000</v>
      </c>
      <c r="G7" s="126">
        <v>500</v>
      </c>
      <c r="H7" s="127"/>
      <c r="I7" s="128">
        <v>0</v>
      </c>
      <c r="J7" s="21"/>
      <c r="K7" s="129" t="s">
        <v>11</v>
      </c>
      <c r="L7" s="124">
        <v>0</v>
      </c>
      <c r="M7" s="57" t="s">
        <v>102</v>
      </c>
      <c r="N7"/>
      <c r="O7"/>
      <c r="P7"/>
    </row>
    <row r="8" spans="1:16" x14ac:dyDescent="0.25">
      <c r="A8" s="18"/>
      <c r="B8" s="80">
        <v>1110</v>
      </c>
      <c r="C8" s="81" t="s">
        <v>125</v>
      </c>
      <c r="D8" s="18"/>
      <c r="E8" s="82"/>
      <c r="F8" s="125"/>
      <c r="G8" s="126"/>
      <c r="H8" s="127"/>
      <c r="I8" s="128"/>
      <c r="J8" s="21"/>
      <c r="K8" s="129"/>
      <c r="L8" s="124">
        <v>1000</v>
      </c>
      <c r="M8" s="57" t="s">
        <v>126</v>
      </c>
      <c r="N8" s="45"/>
      <c r="O8" s="45"/>
      <c r="P8" s="45"/>
    </row>
    <row r="9" spans="1:16" x14ac:dyDescent="0.25">
      <c r="A9" s="18"/>
      <c r="B9" s="80">
        <v>1305</v>
      </c>
      <c r="C9" s="81" t="s">
        <v>76</v>
      </c>
      <c r="D9" s="18"/>
      <c r="E9" s="82">
        <v>0</v>
      </c>
      <c r="F9" s="125">
        <v>0</v>
      </c>
      <c r="G9" s="126">
        <v>0</v>
      </c>
      <c r="H9" s="130"/>
      <c r="I9" s="130">
        <v>0</v>
      </c>
      <c r="J9" s="21"/>
      <c r="K9" s="129" t="s">
        <v>11</v>
      </c>
      <c r="L9" s="124">
        <v>0</v>
      </c>
      <c r="M9" s="57"/>
    </row>
    <row r="10" spans="1:16" x14ac:dyDescent="0.25">
      <c r="A10" s="18"/>
      <c r="B10" s="80">
        <v>1150</v>
      </c>
      <c r="C10" s="81" t="s">
        <v>13</v>
      </c>
      <c r="D10" s="18"/>
      <c r="E10" s="82">
        <v>0</v>
      </c>
      <c r="F10" s="125">
        <v>150</v>
      </c>
      <c r="G10" s="126">
        <v>1000</v>
      </c>
      <c r="H10" s="127">
        <v>0</v>
      </c>
      <c r="I10" s="130">
        <v>0</v>
      </c>
      <c r="J10" s="21"/>
      <c r="K10" s="129" t="s">
        <v>14</v>
      </c>
      <c r="L10" s="124">
        <v>1000</v>
      </c>
      <c r="M10" s="57" t="s">
        <v>107</v>
      </c>
    </row>
    <row r="11" spans="1:16" ht="15.75" thickBot="1" x14ac:dyDescent="0.3">
      <c r="A11" s="83"/>
      <c r="B11" s="43"/>
      <c r="C11" s="84" t="s">
        <v>15</v>
      </c>
      <c r="D11" s="2"/>
      <c r="E11" s="85">
        <f>SUM(E4:E10)</f>
        <v>2</v>
      </c>
      <c r="F11" s="131">
        <f>SUM(F4:F10)</f>
        <v>225650</v>
      </c>
      <c r="G11" s="132">
        <f>SUM(G4:G10)</f>
        <v>229385</v>
      </c>
      <c r="H11" s="133"/>
      <c r="I11" s="133">
        <f>SUM(I4:I10)</f>
        <v>0</v>
      </c>
      <c r="J11" s="133">
        <f>SUM(J4:J10)</f>
        <v>0</v>
      </c>
      <c r="K11" s="133">
        <f>SUM(K4:K10)</f>
        <v>0</v>
      </c>
      <c r="L11" s="134">
        <f>SUM(L4:L10)</f>
        <v>229528.05</v>
      </c>
      <c r="M11" s="56"/>
    </row>
    <row r="12" spans="1:16" x14ac:dyDescent="0.25">
      <c r="A12" s="86" t="s">
        <v>75</v>
      </c>
      <c r="B12" s="5"/>
      <c r="C12" s="87"/>
      <c r="D12" s="5"/>
      <c r="E12" s="88"/>
      <c r="F12" s="135"/>
      <c r="G12" s="136"/>
      <c r="H12" s="137"/>
      <c r="I12" s="138"/>
      <c r="J12" s="6"/>
      <c r="K12" s="6"/>
      <c r="L12" s="124"/>
      <c r="M12" s="57"/>
    </row>
    <row r="13" spans="1:16" s="4" customFormat="1" x14ac:dyDescent="0.25">
      <c r="A13" s="89">
        <v>120</v>
      </c>
      <c r="B13" s="90" t="s">
        <v>16</v>
      </c>
      <c r="C13" s="91"/>
      <c r="D13" s="2"/>
      <c r="E13" s="92"/>
      <c r="F13" s="139"/>
      <c r="G13" s="140"/>
      <c r="H13" s="141"/>
      <c r="I13" s="141"/>
      <c r="J13" s="37"/>
      <c r="K13" s="37"/>
      <c r="L13" s="124"/>
      <c r="M13" s="56"/>
    </row>
    <row r="14" spans="1:16" ht="15.75" customHeight="1" x14ac:dyDescent="0.25">
      <c r="A14" s="18"/>
      <c r="B14" s="80">
        <v>4000</v>
      </c>
      <c r="C14" s="81" t="s">
        <v>17</v>
      </c>
      <c r="D14" s="18"/>
      <c r="E14" s="82">
        <v>1954</v>
      </c>
      <c r="F14" s="125">
        <v>38000</v>
      </c>
      <c r="G14" s="126">
        <v>69000</v>
      </c>
      <c r="H14" s="130"/>
      <c r="I14" s="130">
        <v>24684</v>
      </c>
      <c r="J14" s="21"/>
      <c r="K14" s="129" t="s">
        <v>18</v>
      </c>
      <c r="L14" s="124">
        <v>84000</v>
      </c>
      <c r="M14" s="57" t="s">
        <v>158</v>
      </c>
    </row>
    <row r="15" spans="1:16" x14ac:dyDescent="0.25">
      <c r="A15" s="18"/>
      <c r="B15" s="80">
        <v>4050</v>
      </c>
      <c r="C15" s="81" t="s">
        <v>19</v>
      </c>
      <c r="D15" s="18"/>
      <c r="E15" s="82">
        <v>0</v>
      </c>
      <c r="F15" s="125">
        <v>200</v>
      </c>
      <c r="G15" s="126">
        <v>200</v>
      </c>
      <c r="H15" s="130" t="e">
        <f>#REF!-E15</f>
        <v>#REF!</v>
      </c>
      <c r="I15" s="128"/>
      <c r="J15" s="21"/>
      <c r="K15" s="129" t="s">
        <v>11</v>
      </c>
      <c r="L15" s="124">
        <v>200</v>
      </c>
      <c r="M15" s="57"/>
    </row>
    <row r="16" spans="1:16" x14ac:dyDescent="0.25">
      <c r="A16" s="18"/>
      <c r="B16" s="80">
        <v>4055</v>
      </c>
      <c r="C16" s="81" t="s">
        <v>20</v>
      </c>
      <c r="D16" s="18"/>
      <c r="E16" s="82">
        <v>73</v>
      </c>
      <c r="F16" s="125">
        <v>0</v>
      </c>
      <c r="G16" s="126">
        <v>150</v>
      </c>
      <c r="H16" s="130" t="e">
        <f>#REF!-E16</f>
        <v>#REF!</v>
      </c>
      <c r="I16" s="128"/>
      <c r="J16" s="21"/>
      <c r="K16" s="129" t="s">
        <v>11</v>
      </c>
      <c r="L16" s="124">
        <v>150</v>
      </c>
      <c r="M16" s="57"/>
    </row>
    <row r="17" spans="1:13" x14ac:dyDescent="0.25">
      <c r="A17" s="18"/>
      <c r="B17" s="80">
        <v>4060</v>
      </c>
      <c r="C17" s="81" t="s">
        <v>21</v>
      </c>
      <c r="D17" s="18"/>
      <c r="E17" s="82">
        <v>0</v>
      </c>
      <c r="F17" s="125">
        <v>1000</v>
      </c>
      <c r="G17" s="126">
        <v>0</v>
      </c>
      <c r="H17" s="130" t="e">
        <f>#REF!-E17</f>
        <v>#REF!</v>
      </c>
      <c r="I17" s="128"/>
      <c r="J17" s="21"/>
      <c r="K17" s="129" t="s">
        <v>22</v>
      </c>
      <c r="L17" s="124">
        <v>500</v>
      </c>
      <c r="M17" s="57"/>
    </row>
    <row r="18" spans="1:13" x14ac:dyDescent="0.25">
      <c r="A18" s="18"/>
      <c r="B18" s="80">
        <v>4065</v>
      </c>
      <c r="C18" s="81" t="s">
        <v>23</v>
      </c>
      <c r="D18" s="18"/>
      <c r="E18" s="82">
        <v>3594</v>
      </c>
      <c r="F18" s="125">
        <v>28600</v>
      </c>
      <c r="G18" s="126">
        <v>0</v>
      </c>
      <c r="H18" s="130"/>
      <c r="I18" s="130">
        <v>6406</v>
      </c>
      <c r="J18" s="21"/>
      <c r="K18" s="129" t="s">
        <v>24</v>
      </c>
      <c r="L18" s="124">
        <v>0</v>
      </c>
      <c r="M18" s="57"/>
    </row>
    <row r="19" spans="1:13" x14ac:dyDescent="0.25">
      <c r="A19" s="18"/>
      <c r="B19" s="80">
        <v>4095</v>
      </c>
      <c r="C19" s="81" t="s">
        <v>25</v>
      </c>
      <c r="D19" s="18"/>
      <c r="E19" s="82">
        <v>25</v>
      </c>
      <c r="F19" s="125">
        <v>850</v>
      </c>
      <c r="G19" s="126">
        <v>500</v>
      </c>
      <c r="H19" s="130" t="e">
        <f>#REF!-E19</f>
        <v>#REF!</v>
      </c>
      <c r="I19" s="128">
        <v>150</v>
      </c>
      <c r="J19" s="21"/>
      <c r="K19" s="129" t="s">
        <v>26</v>
      </c>
      <c r="L19" s="124">
        <v>500</v>
      </c>
      <c r="M19" s="57"/>
    </row>
    <row r="20" spans="1:13" ht="15.75" thickBot="1" x14ac:dyDescent="0.3">
      <c r="A20" s="83"/>
      <c r="B20" s="93"/>
      <c r="C20" s="94" t="s">
        <v>15</v>
      </c>
      <c r="D20" s="5"/>
      <c r="E20" s="95">
        <f t="shared" ref="E20:K20" si="0">SUM(E14:E19)</f>
        <v>5646</v>
      </c>
      <c r="F20" s="131">
        <f t="shared" si="0"/>
        <v>68650</v>
      </c>
      <c r="G20" s="132">
        <f t="shared" si="0"/>
        <v>69850</v>
      </c>
      <c r="H20" s="133" t="e">
        <f t="shared" si="0"/>
        <v>#REF!</v>
      </c>
      <c r="I20" s="133">
        <f t="shared" si="0"/>
        <v>31240</v>
      </c>
      <c r="J20" s="133">
        <f t="shared" si="0"/>
        <v>0</v>
      </c>
      <c r="K20" s="133">
        <f t="shared" si="0"/>
        <v>0</v>
      </c>
      <c r="L20" s="134">
        <f>SUM(L14:L19)</f>
        <v>85350</v>
      </c>
      <c r="M20" s="56"/>
    </row>
    <row r="21" spans="1:13" x14ac:dyDescent="0.25">
      <c r="A21" s="206" t="s">
        <v>75</v>
      </c>
      <c r="B21" s="206"/>
      <c r="C21" s="206"/>
      <c r="D21" s="44"/>
      <c r="E21" s="44"/>
      <c r="F21" s="142"/>
      <c r="G21" s="143"/>
      <c r="H21" s="144"/>
      <c r="I21" s="144"/>
      <c r="J21" s="144"/>
      <c r="K21" s="144"/>
      <c r="L21" s="124"/>
      <c r="M21" s="57"/>
    </row>
    <row r="22" spans="1:13" s="4" customFormat="1" x14ac:dyDescent="0.25">
      <c r="A22" s="89">
        <v>140</v>
      </c>
      <c r="B22" s="90" t="s">
        <v>97</v>
      </c>
      <c r="C22" s="91"/>
      <c r="D22" s="2"/>
      <c r="E22" s="97"/>
      <c r="F22" s="139"/>
      <c r="G22" s="140"/>
      <c r="H22" s="141"/>
      <c r="I22" s="141"/>
      <c r="J22" s="37"/>
      <c r="K22" s="37"/>
      <c r="L22" s="124"/>
      <c r="M22" s="56"/>
    </row>
    <row r="23" spans="1:13" x14ac:dyDescent="0.25">
      <c r="A23" s="18"/>
      <c r="B23" s="80">
        <v>4100</v>
      </c>
      <c r="C23" s="81" t="s">
        <v>27</v>
      </c>
      <c r="D23" s="18"/>
      <c r="E23" s="82">
        <v>0</v>
      </c>
      <c r="F23" s="125">
        <v>200</v>
      </c>
      <c r="G23" s="126">
        <v>200</v>
      </c>
      <c r="H23" s="128"/>
      <c r="I23" s="130">
        <v>200</v>
      </c>
      <c r="J23" s="21"/>
      <c r="K23" s="129" t="s">
        <v>11</v>
      </c>
      <c r="L23" s="124">
        <v>200</v>
      </c>
      <c r="M23" s="57"/>
    </row>
    <row r="24" spans="1:13" x14ac:dyDescent="0.25">
      <c r="A24" s="18"/>
      <c r="B24" s="80">
        <v>4105</v>
      </c>
      <c r="C24" s="81" t="s">
        <v>28</v>
      </c>
      <c r="D24" s="18"/>
      <c r="E24" s="82">
        <v>0</v>
      </c>
      <c r="F24" s="125">
        <v>350</v>
      </c>
      <c r="G24" s="126">
        <v>350</v>
      </c>
      <c r="H24" s="128"/>
      <c r="I24" s="130">
        <v>350</v>
      </c>
      <c r="J24" s="21"/>
      <c r="K24" s="129" t="s">
        <v>11</v>
      </c>
      <c r="L24" s="124">
        <v>350</v>
      </c>
      <c r="M24" s="57"/>
    </row>
    <row r="25" spans="1:13" ht="30" x14ac:dyDescent="0.25">
      <c r="A25" s="18"/>
      <c r="B25" s="80">
        <v>4110</v>
      </c>
      <c r="C25" s="81" t="s">
        <v>98</v>
      </c>
      <c r="D25" s="18"/>
      <c r="E25" s="82">
        <v>0</v>
      </c>
      <c r="F25" s="125">
        <v>250</v>
      </c>
      <c r="G25" s="126">
        <v>250</v>
      </c>
      <c r="H25" s="128"/>
      <c r="I25" s="130"/>
      <c r="J25" s="21"/>
      <c r="K25" s="129" t="s">
        <v>11</v>
      </c>
      <c r="L25" s="124">
        <v>500</v>
      </c>
      <c r="M25" s="57" t="s">
        <v>115</v>
      </c>
    </row>
    <row r="26" spans="1:13" x14ac:dyDescent="0.25">
      <c r="A26" s="18"/>
      <c r="B26" s="80">
        <v>4120</v>
      </c>
      <c r="C26" s="81" t="s">
        <v>29</v>
      </c>
      <c r="D26" s="18"/>
      <c r="E26" s="82">
        <v>0</v>
      </c>
      <c r="F26" s="125">
        <v>1250</v>
      </c>
      <c r="G26" s="126">
        <v>1250</v>
      </c>
      <c r="H26" s="128"/>
      <c r="I26" s="130">
        <v>0</v>
      </c>
      <c r="J26" s="21"/>
      <c r="K26" s="129" t="s">
        <v>11</v>
      </c>
      <c r="L26" s="124">
        <v>1500</v>
      </c>
      <c r="M26" s="57"/>
    </row>
    <row r="27" spans="1:13" ht="15.75" thickBot="1" x14ac:dyDescent="0.3">
      <c r="A27" s="98"/>
      <c r="B27" s="93"/>
      <c r="C27" s="93" t="s">
        <v>15</v>
      </c>
      <c r="D27" s="5"/>
      <c r="E27" s="95">
        <v>0</v>
      </c>
      <c r="F27" s="131">
        <f>SUM(F23:F26)</f>
        <v>2050</v>
      </c>
      <c r="G27" s="132">
        <f>SUM(G23:G26)</f>
        <v>2050</v>
      </c>
      <c r="H27" s="133"/>
      <c r="I27" s="133">
        <f>SUM(I23:I26)</f>
        <v>550</v>
      </c>
      <c r="J27" s="37"/>
      <c r="K27" s="3" t="s">
        <v>11</v>
      </c>
      <c r="L27" s="134">
        <f>SUM(L23:L26)</f>
        <v>2550</v>
      </c>
      <c r="M27" s="57"/>
    </row>
    <row r="28" spans="1:13" x14ac:dyDescent="0.25">
      <c r="A28" s="206" t="s">
        <v>75</v>
      </c>
      <c r="B28" s="206"/>
      <c r="C28" s="206"/>
      <c r="D28" s="44"/>
      <c r="E28" s="44"/>
      <c r="F28" s="142"/>
      <c r="G28" s="143"/>
      <c r="H28" s="144"/>
      <c r="I28" s="144"/>
      <c r="J28" s="144"/>
      <c r="K28" s="144"/>
      <c r="L28" s="124"/>
      <c r="M28" s="57"/>
    </row>
    <row r="29" spans="1:13" s="4" customFormat="1" x14ac:dyDescent="0.25">
      <c r="A29" s="89">
        <v>160</v>
      </c>
      <c r="B29" s="90" t="s">
        <v>30</v>
      </c>
      <c r="C29" s="91"/>
      <c r="D29" s="9"/>
      <c r="E29" s="92"/>
      <c r="F29" s="139"/>
      <c r="G29" s="140"/>
      <c r="H29" s="141"/>
      <c r="I29" s="141"/>
      <c r="J29" s="37"/>
      <c r="K29" s="37"/>
      <c r="L29" s="124"/>
      <c r="M29" s="56"/>
    </row>
    <row r="30" spans="1:13" x14ac:dyDescent="0.25">
      <c r="A30" s="18"/>
      <c r="B30" s="80">
        <v>4200</v>
      </c>
      <c r="C30" s="81" t="s">
        <v>104</v>
      </c>
      <c r="D30" s="18"/>
      <c r="E30" s="82">
        <v>114</v>
      </c>
      <c r="F30" s="125">
        <v>1500</v>
      </c>
      <c r="G30" s="126">
        <v>1500</v>
      </c>
      <c r="H30" s="130" t="e">
        <f>#REF!-F30</f>
        <v>#REF!</v>
      </c>
      <c r="I30" s="128"/>
      <c r="J30" s="21"/>
      <c r="K30" s="129" t="s">
        <v>31</v>
      </c>
      <c r="L30" s="124">
        <v>2500</v>
      </c>
      <c r="M30" s="57" t="s">
        <v>157</v>
      </c>
    </row>
    <row r="31" spans="1:13" x14ac:dyDescent="0.25">
      <c r="A31" s="18"/>
      <c r="B31" s="80">
        <v>4205</v>
      </c>
      <c r="C31" s="81" t="s">
        <v>32</v>
      </c>
      <c r="D31" s="18"/>
      <c r="E31" s="82">
        <v>110</v>
      </c>
      <c r="F31" s="125">
        <v>2850</v>
      </c>
      <c r="G31" s="126">
        <v>2500</v>
      </c>
      <c r="H31" s="130" t="e">
        <f>#REF!-F31</f>
        <v>#REF!</v>
      </c>
      <c r="I31" s="128"/>
      <c r="J31" s="21"/>
      <c r="K31" s="129" t="s">
        <v>33</v>
      </c>
      <c r="L31" s="124">
        <v>2500</v>
      </c>
      <c r="M31" s="57"/>
    </row>
    <row r="32" spans="1:13" x14ac:dyDescent="0.25">
      <c r="A32" s="18"/>
      <c r="B32" s="80">
        <v>4220</v>
      </c>
      <c r="C32" s="81" t="s">
        <v>34</v>
      </c>
      <c r="D32" s="18"/>
      <c r="E32" s="82">
        <v>60</v>
      </c>
      <c r="F32" s="125">
        <v>350</v>
      </c>
      <c r="G32" s="126">
        <v>900</v>
      </c>
      <c r="H32" s="130" t="e">
        <f>#REF!-F32</f>
        <v>#REF!</v>
      </c>
      <c r="I32" s="128"/>
      <c r="J32" s="21"/>
      <c r="K32" s="129" t="s">
        <v>35</v>
      </c>
      <c r="L32" s="124">
        <v>800</v>
      </c>
      <c r="M32" s="57"/>
    </row>
    <row r="33" spans="1:14" x14ac:dyDescent="0.25">
      <c r="A33" s="18"/>
      <c r="B33" s="80">
        <v>4225</v>
      </c>
      <c r="C33" s="81" t="s">
        <v>36</v>
      </c>
      <c r="D33" s="18"/>
      <c r="E33" s="82">
        <v>0</v>
      </c>
      <c r="F33" s="125">
        <v>500</v>
      </c>
      <c r="G33" s="126">
        <v>500</v>
      </c>
      <c r="H33" s="130" t="e">
        <f>#REF!-F33</f>
        <v>#REF!</v>
      </c>
      <c r="I33" s="128"/>
      <c r="J33" s="21"/>
      <c r="K33" s="129" t="s">
        <v>11</v>
      </c>
      <c r="L33" s="124">
        <v>500</v>
      </c>
      <c r="M33" s="57"/>
      <c r="N33" s="10"/>
    </row>
    <row r="34" spans="1:14" ht="14.25" customHeight="1" x14ac:dyDescent="0.25">
      <c r="A34" s="18"/>
      <c r="B34" s="80">
        <v>4228</v>
      </c>
      <c r="C34" s="81" t="s">
        <v>100</v>
      </c>
      <c r="D34" s="18"/>
      <c r="E34" s="82"/>
      <c r="F34" s="125"/>
      <c r="G34" s="126"/>
      <c r="H34" s="130"/>
      <c r="I34" s="128"/>
      <c r="J34" s="21"/>
      <c r="K34" s="129"/>
      <c r="L34" s="124">
        <v>2500</v>
      </c>
      <c r="M34" s="57" t="s">
        <v>101</v>
      </c>
      <c r="N34" s="10"/>
    </row>
    <row r="35" spans="1:14" x14ac:dyDescent="0.25">
      <c r="A35" s="18"/>
      <c r="B35" s="80">
        <v>4230</v>
      </c>
      <c r="C35" s="81" t="s">
        <v>37</v>
      </c>
      <c r="D35" s="18"/>
      <c r="E35" s="82">
        <v>0</v>
      </c>
      <c r="F35" s="125">
        <v>1300</v>
      </c>
      <c r="G35" s="126">
        <v>1250</v>
      </c>
      <c r="H35" s="130" t="e">
        <f>#REF!-F35</f>
        <v>#REF!</v>
      </c>
      <c r="I35" s="128"/>
      <c r="J35" s="21"/>
      <c r="K35" s="129" t="s">
        <v>38</v>
      </c>
      <c r="L35" s="124">
        <v>1250</v>
      </c>
      <c r="M35" s="57"/>
      <c r="N35" s="10"/>
    </row>
    <row r="36" spans="1:14" x14ac:dyDescent="0.25">
      <c r="A36" s="18"/>
      <c r="B36" s="80">
        <v>4235</v>
      </c>
      <c r="C36" s="81" t="s">
        <v>39</v>
      </c>
      <c r="D36" s="18"/>
      <c r="E36" s="82">
        <v>14</v>
      </c>
      <c r="F36" s="125">
        <v>350</v>
      </c>
      <c r="G36" s="126">
        <v>240</v>
      </c>
      <c r="H36" s="130" t="e">
        <f>#REF!-F36</f>
        <v>#REF!</v>
      </c>
      <c r="I36" s="128"/>
      <c r="J36" s="21"/>
      <c r="K36" s="129" t="s">
        <v>40</v>
      </c>
      <c r="L36" s="124">
        <v>240</v>
      </c>
      <c r="M36" s="57"/>
    </row>
    <row r="37" spans="1:14" x14ac:dyDescent="0.25">
      <c r="A37" s="18"/>
      <c r="B37" s="80">
        <v>4240</v>
      </c>
      <c r="C37" s="81" t="s">
        <v>41</v>
      </c>
      <c r="D37" s="18"/>
      <c r="E37" s="82">
        <v>0</v>
      </c>
      <c r="F37" s="125">
        <v>300</v>
      </c>
      <c r="G37" s="126">
        <v>30</v>
      </c>
      <c r="H37" s="130" t="e">
        <f>#REF!-F37</f>
        <v>#REF!</v>
      </c>
      <c r="I37" s="128"/>
      <c r="J37" s="21"/>
      <c r="K37" s="129" t="s">
        <v>11</v>
      </c>
      <c r="L37" s="124">
        <v>30</v>
      </c>
      <c r="M37" s="57"/>
    </row>
    <row r="38" spans="1:14" ht="18.75" customHeight="1" x14ac:dyDescent="0.25">
      <c r="A38" s="18"/>
      <c r="B38" s="80">
        <v>4245</v>
      </c>
      <c r="C38" s="81" t="s">
        <v>42</v>
      </c>
      <c r="D38" s="18"/>
      <c r="E38" s="82">
        <v>0</v>
      </c>
      <c r="F38" s="125">
        <v>1800</v>
      </c>
      <c r="G38" s="126">
        <v>1800</v>
      </c>
      <c r="H38" s="130" t="e">
        <f>#REF!-F38</f>
        <v>#REF!</v>
      </c>
      <c r="I38" s="128"/>
      <c r="J38" s="21"/>
      <c r="K38" s="129" t="s">
        <v>43</v>
      </c>
      <c r="L38" s="124">
        <v>2000</v>
      </c>
      <c r="M38" s="57" t="s">
        <v>105</v>
      </c>
    </row>
    <row r="39" spans="1:14" x14ac:dyDescent="0.25">
      <c r="A39" s="18"/>
      <c r="B39" s="80">
        <v>4250</v>
      </c>
      <c r="C39" s="81" t="s">
        <v>44</v>
      </c>
      <c r="D39" s="18"/>
      <c r="E39" s="82">
        <v>0</v>
      </c>
      <c r="F39" s="125">
        <v>1700</v>
      </c>
      <c r="G39" s="126">
        <v>1700</v>
      </c>
      <c r="H39" s="130" t="e">
        <f>#REF!-F39</f>
        <v>#REF!</v>
      </c>
      <c r="I39" s="128"/>
      <c r="J39" s="21"/>
      <c r="K39" s="129" t="s">
        <v>45</v>
      </c>
      <c r="L39" s="124">
        <v>1500</v>
      </c>
      <c r="M39" s="57"/>
    </row>
    <row r="40" spans="1:14" x14ac:dyDescent="0.25">
      <c r="A40" s="18"/>
      <c r="B40" s="80">
        <v>4255</v>
      </c>
      <c r="C40" s="81" t="s">
        <v>46</v>
      </c>
      <c r="D40" s="18"/>
      <c r="E40" s="82">
        <v>316</v>
      </c>
      <c r="F40" s="125">
        <v>5000</v>
      </c>
      <c r="G40" s="126">
        <v>1800</v>
      </c>
      <c r="H40" s="130" t="e">
        <f>#REF!-F40</f>
        <v>#REF!</v>
      </c>
      <c r="I40" s="128"/>
      <c r="J40" s="21"/>
      <c r="K40" s="129" t="s">
        <v>47</v>
      </c>
      <c r="L40" s="124">
        <v>3000</v>
      </c>
      <c r="M40" s="57" t="s">
        <v>106</v>
      </c>
    </row>
    <row r="41" spans="1:14" x14ac:dyDescent="0.25">
      <c r="A41" s="18"/>
      <c r="B41" s="80">
        <v>4260</v>
      </c>
      <c r="C41" s="81" t="s">
        <v>48</v>
      </c>
      <c r="D41" s="18"/>
      <c r="E41" s="82">
        <v>139</v>
      </c>
      <c r="F41" s="125">
        <v>1550</v>
      </c>
      <c r="G41" s="126">
        <v>1550</v>
      </c>
      <c r="H41" s="130" t="e">
        <f>#REF!-F41</f>
        <v>#REF!</v>
      </c>
      <c r="I41" s="128"/>
      <c r="J41" s="21"/>
      <c r="K41" s="129" t="s">
        <v>49</v>
      </c>
      <c r="L41" s="124">
        <v>1550</v>
      </c>
      <c r="M41" s="57"/>
    </row>
    <row r="42" spans="1:14" x14ac:dyDescent="0.25">
      <c r="A42" s="18"/>
      <c r="B42" s="80">
        <v>4265</v>
      </c>
      <c r="C42" s="81" t="s">
        <v>77</v>
      </c>
      <c r="D42" s="18"/>
      <c r="E42" s="82">
        <v>0</v>
      </c>
      <c r="F42" s="125">
        <v>1000</v>
      </c>
      <c r="G42" s="126">
        <v>1000</v>
      </c>
      <c r="H42" s="130" t="e">
        <f>#REF!-F42</f>
        <v>#REF!</v>
      </c>
      <c r="I42" s="130">
        <v>500</v>
      </c>
      <c r="J42" s="21"/>
      <c r="K42" s="129" t="s">
        <v>24</v>
      </c>
      <c r="L42" s="124">
        <v>1000</v>
      </c>
      <c r="M42" s="57" t="s">
        <v>94</v>
      </c>
    </row>
    <row r="43" spans="1:14" x14ac:dyDescent="0.25">
      <c r="A43" s="18"/>
      <c r="B43" s="80">
        <v>4270</v>
      </c>
      <c r="C43" s="81" t="s">
        <v>50</v>
      </c>
      <c r="D43" s="18"/>
      <c r="E43" s="82">
        <v>0</v>
      </c>
      <c r="F43" s="125">
        <v>2250</v>
      </c>
      <c r="G43" s="126">
        <v>1000</v>
      </c>
      <c r="H43" s="130" t="e">
        <f>#REF!-F43</f>
        <v>#REF!</v>
      </c>
      <c r="I43" s="128"/>
      <c r="J43" s="21"/>
      <c r="K43" s="129" t="s">
        <v>51</v>
      </c>
      <c r="L43" s="124">
        <v>2200</v>
      </c>
      <c r="M43" s="57" t="s">
        <v>93</v>
      </c>
    </row>
    <row r="44" spans="1:14" x14ac:dyDescent="0.25">
      <c r="A44" s="18"/>
      <c r="B44" s="80">
        <v>4275</v>
      </c>
      <c r="C44" s="81" t="s">
        <v>52</v>
      </c>
      <c r="D44" s="18"/>
      <c r="E44" s="82">
        <v>0</v>
      </c>
      <c r="F44" s="125">
        <v>500</v>
      </c>
      <c r="G44" s="126">
        <v>0</v>
      </c>
      <c r="H44" s="130" t="e">
        <f>#REF!-F44</f>
        <v>#REF!</v>
      </c>
      <c r="I44" s="128"/>
      <c r="J44" s="21"/>
      <c r="K44" s="129" t="s">
        <v>11</v>
      </c>
      <c r="L44" s="124">
        <v>0</v>
      </c>
      <c r="M44" s="57" t="s">
        <v>99</v>
      </c>
    </row>
    <row r="45" spans="1:14" x14ac:dyDescent="0.25">
      <c r="A45" s="18"/>
      <c r="B45" s="80">
        <v>4280</v>
      </c>
      <c r="C45" s="81" t="s">
        <v>53</v>
      </c>
      <c r="D45" s="18"/>
      <c r="E45" s="82">
        <v>111</v>
      </c>
      <c r="F45" s="125">
        <v>250</v>
      </c>
      <c r="G45" s="126">
        <v>250</v>
      </c>
      <c r="H45" s="130" t="e">
        <f>#REF!-F45</f>
        <v>#REF!</v>
      </c>
      <c r="I45" s="128"/>
      <c r="J45" s="21"/>
      <c r="K45" s="129" t="s">
        <v>54</v>
      </c>
      <c r="L45" s="124">
        <v>250</v>
      </c>
      <c r="M45" s="57"/>
    </row>
    <row r="46" spans="1:14" x14ac:dyDescent="0.25">
      <c r="A46" s="18"/>
      <c r="B46" s="80">
        <v>4285</v>
      </c>
      <c r="C46" s="81" t="s">
        <v>118</v>
      </c>
      <c r="D46" s="18"/>
      <c r="E46" s="82">
        <v>0</v>
      </c>
      <c r="F46" s="125">
        <v>1500</v>
      </c>
      <c r="G46" s="126">
        <v>1500</v>
      </c>
      <c r="H46" s="130" t="e">
        <f>#REF!-F46</f>
        <v>#REF!</v>
      </c>
      <c r="I46" s="128"/>
      <c r="J46" s="21"/>
      <c r="K46" s="129" t="s">
        <v>11</v>
      </c>
      <c r="L46" s="124">
        <v>3000</v>
      </c>
      <c r="M46" s="57" t="s">
        <v>129</v>
      </c>
    </row>
    <row r="47" spans="1:14" ht="15.75" thickBot="1" x14ac:dyDescent="0.3">
      <c r="A47" s="98"/>
      <c r="B47" s="93"/>
      <c r="C47" s="93" t="s">
        <v>15</v>
      </c>
      <c r="D47" s="5"/>
      <c r="E47" s="95">
        <f t="shared" ref="E47:L47" si="1">SUM(E30:E46)</f>
        <v>864</v>
      </c>
      <c r="F47" s="131">
        <f t="shared" si="1"/>
        <v>22700</v>
      </c>
      <c r="G47" s="132">
        <f t="shared" si="1"/>
        <v>17520</v>
      </c>
      <c r="H47" s="133" t="e">
        <f t="shared" si="1"/>
        <v>#REF!</v>
      </c>
      <c r="I47" s="133">
        <f t="shared" si="1"/>
        <v>500</v>
      </c>
      <c r="J47" s="133">
        <f t="shared" si="1"/>
        <v>0</v>
      </c>
      <c r="K47" s="133">
        <f t="shared" si="1"/>
        <v>0</v>
      </c>
      <c r="L47" s="134">
        <f t="shared" si="1"/>
        <v>24820</v>
      </c>
      <c r="M47" s="57"/>
    </row>
    <row r="48" spans="1:14" s="4" customFormat="1" x14ac:dyDescent="0.25">
      <c r="A48" s="206" t="s">
        <v>75</v>
      </c>
      <c r="B48" s="206"/>
      <c r="C48" s="206"/>
      <c r="D48" s="44"/>
      <c r="E48" s="44"/>
      <c r="F48" s="142"/>
      <c r="G48" s="143"/>
      <c r="H48" s="144"/>
      <c r="I48" s="144"/>
      <c r="J48" s="144"/>
      <c r="K48" s="144"/>
      <c r="L48" s="124"/>
      <c r="M48" s="40"/>
    </row>
    <row r="49" spans="1:13" s="4" customFormat="1" x14ac:dyDescent="0.25">
      <c r="A49" s="99">
        <v>320</v>
      </c>
      <c r="B49" s="100" t="s">
        <v>143</v>
      </c>
      <c r="C49" s="101"/>
      <c r="D49" s="44"/>
      <c r="E49" s="44"/>
      <c r="F49" s="142"/>
      <c r="G49" s="143"/>
      <c r="H49" s="144"/>
      <c r="I49" s="144"/>
      <c r="J49" s="144"/>
      <c r="K49" s="144"/>
      <c r="L49" s="124"/>
      <c r="M49" s="40"/>
    </row>
    <row r="50" spans="1:13" s="4" customFormat="1" x14ac:dyDescent="0.25">
      <c r="A50" s="100"/>
      <c r="B50" s="31">
        <v>4500</v>
      </c>
      <c r="C50" s="102" t="s">
        <v>61</v>
      </c>
      <c r="D50" s="23"/>
      <c r="E50" s="103">
        <v>0</v>
      </c>
      <c r="F50" s="125">
        <v>24500</v>
      </c>
      <c r="G50" s="126">
        <v>16000</v>
      </c>
      <c r="H50" s="145" t="e">
        <f>#REF!-F50</f>
        <v>#REF!</v>
      </c>
      <c r="I50" s="146"/>
      <c r="J50" s="144"/>
      <c r="K50" s="144"/>
      <c r="L50" s="124">
        <v>16000</v>
      </c>
      <c r="M50" s="62" t="s">
        <v>147</v>
      </c>
    </row>
    <row r="51" spans="1:13" s="4" customFormat="1" x14ac:dyDescent="0.25">
      <c r="A51" s="100"/>
      <c r="B51" s="31">
        <v>4505</v>
      </c>
      <c r="C51" s="102" t="s">
        <v>144</v>
      </c>
      <c r="D51" s="23"/>
      <c r="E51" s="103"/>
      <c r="F51" s="125">
        <v>3500</v>
      </c>
      <c r="G51" s="126">
        <v>11000</v>
      </c>
      <c r="H51" s="145"/>
      <c r="I51" s="146"/>
      <c r="J51" s="144"/>
      <c r="K51" s="144"/>
      <c r="L51" s="124">
        <v>13000</v>
      </c>
      <c r="M51" s="45" t="s">
        <v>95</v>
      </c>
    </row>
    <row r="52" spans="1:13" x14ac:dyDescent="0.25">
      <c r="A52" s="44"/>
      <c r="B52" s="31">
        <v>4510</v>
      </c>
      <c r="C52" s="102" t="s">
        <v>62</v>
      </c>
      <c r="D52" s="23"/>
      <c r="E52" s="103">
        <v>0</v>
      </c>
      <c r="F52" s="125">
        <v>9000</v>
      </c>
      <c r="G52" s="126">
        <v>9000</v>
      </c>
      <c r="H52" s="145">
        <v>6000</v>
      </c>
      <c r="I52" s="146"/>
      <c r="J52" s="29"/>
      <c r="K52" s="147" t="s">
        <v>11</v>
      </c>
      <c r="L52" s="124">
        <v>6000</v>
      </c>
      <c r="M52" s="57" t="s">
        <v>108</v>
      </c>
    </row>
    <row r="53" spans="1:13" x14ac:dyDescent="0.25">
      <c r="A53" s="44"/>
      <c r="B53" s="31">
        <v>4520</v>
      </c>
      <c r="C53" s="102" t="s">
        <v>145</v>
      </c>
      <c r="D53" s="23"/>
      <c r="E53" s="103"/>
      <c r="F53" s="125">
        <v>0</v>
      </c>
      <c r="G53" s="126">
        <v>15000</v>
      </c>
      <c r="H53" s="145"/>
      <c r="I53" s="146"/>
      <c r="J53" s="29"/>
      <c r="K53" s="147"/>
      <c r="L53" s="124">
        <v>15000</v>
      </c>
      <c r="M53" s="57" t="s">
        <v>120</v>
      </c>
    </row>
    <row r="54" spans="1:13" x14ac:dyDescent="0.25">
      <c r="A54" s="44"/>
      <c r="B54" s="31">
        <v>4550</v>
      </c>
      <c r="C54" s="102" t="s">
        <v>149</v>
      </c>
      <c r="D54" s="23"/>
      <c r="E54" s="103">
        <v>6000</v>
      </c>
      <c r="F54" s="125">
        <v>24000</v>
      </c>
      <c r="G54" s="126">
        <v>9000</v>
      </c>
      <c r="H54" s="145">
        <v>0</v>
      </c>
      <c r="I54" s="146"/>
      <c r="J54" s="29"/>
      <c r="K54" s="147" t="s">
        <v>63</v>
      </c>
      <c r="L54" s="124">
        <v>3000</v>
      </c>
      <c r="M54" s="57" t="s">
        <v>148</v>
      </c>
    </row>
    <row r="55" spans="1:13" x14ac:dyDescent="0.25">
      <c r="A55" s="44"/>
      <c r="B55" s="31">
        <v>4560</v>
      </c>
      <c r="C55" s="102" t="s">
        <v>146</v>
      </c>
      <c r="D55" s="23"/>
      <c r="E55" s="103">
        <v>0</v>
      </c>
      <c r="F55" s="125">
        <v>0</v>
      </c>
      <c r="G55" s="126">
        <v>1500</v>
      </c>
      <c r="H55" s="145"/>
      <c r="I55" s="146"/>
      <c r="J55" s="29"/>
      <c r="K55" s="147"/>
      <c r="L55" s="124">
        <v>2000</v>
      </c>
      <c r="M55" s="61" t="s">
        <v>150</v>
      </c>
    </row>
    <row r="56" spans="1:13" x14ac:dyDescent="0.25">
      <c r="A56" s="44"/>
      <c r="B56" s="31">
        <v>4599</v>
      </c>
      <c r="C56" s="102" t="s">
        <v>152</v>
      </c>
      <c r="D56" s="23"/>
      <c r="E56" s="103">
        <v>720</v>
      </c>
      <c r="F56" s="125">
        <v>11500</v>
      </c>
      <c r="G56" s="126">
        <v>13000</v>
      </c>
      <c r="H56" s="145" t="e">
        <f>#REF!-F56</f>
        <v>#REF!</v>
      </c>
      <c r="I56" s="145">
        <v>3450</v>
      </c>
      <c r="J56" s="29"/>
      <c r="K56" s="147" t="s">
        <v>60</v>
      </c>
      <c r="L56" s="124">
        <v>13000</v>
      </c>
      <c r="M56" s="189" t="s">
        <v>151</v>
      </c>
    </row>
    <row r="57" spans="1:13" ht="15.75" thickBot="1" x14ac:dyDescent="0.3">
      <c r="A57" s="98"/>
      <c r="B57" s="93"/>
      <c r="C57" s="43" t="s">
        <v>15</v>
      </c>
      <c r="D57" s="43"/>
      <c r="E57" s="85">
        <v>900</v>
      </c>
      <c r="F57" s="131">
        <f>SUM(F50:F56)</f>
        <v>72500</v>
      </c>
      <c r="G57" s="132">
        <f>SUM(G50:G56)</f>
        <v>74500</v>
      </c>
      <c r="H57" s="133">
        <f>SUM(H54:H55)</f>
        <v>0</v>
      </c>
      <c r="I57" s="133">
        <f>SUM(I54:I55)</f>
        <v>0</v>
      </c>
      <c r="J57" s="133">
        <f>SUM(J54:J55)</f>
        <v>0</v>
      </c>
      <c r="K57" s="133">
        <f>SUM(K54:K55)</f>
        <v>0</v>
      </c>
      <c r="L57" s="134">
        <f>SUM(L50:L56)</f>
        <v>68000</v>
      </c>
      <c r="M57"/>
    </row>
    <row r="58" spans="1:13" x14ac:dyDescent="0.25">
      <c r="A58" s="44" t="s">
        <v>75</v>
      </c>
      <c r="B58" s="105"/>
      <c r="C58" s="106"/>
      <c r="D58" s="42"/>
      <c r="E58" s="107"/>
      <c r="F58" s="135"/>
      <c r="G58" s="136"/>
      <c r="H58" s="148"/>
      <c r="I58" s="148"/>
      <c r="J58" s="27"/>
      <c r="K58" s="41"/>
      <c r="L58" s="124"/>
      <c r="M58"/>
    </row>
    <row r="59" spans="1:13" s="4" customFormat="1" x14ac:dyDescent="0.25">
      <c r="A59" s="74">
        <v>170</v>
      </c>
      <c r="B59" s="74" t="s">
        <v>55</v>
      </c>
      <c r="C59" s="74"/>
      <c r="D59" s="44"/>
      <c r="E59" s="44"/>
      <c r="F59" s="142"/>
      <c r="G59" s="143"/>
      <c r="H59" s="144"/>
      <c r="I59" s="144"/>
      <c r="J59" s="144"/>
      <c r="K59" s="144"/>
      <c r="L59" s="124"/>
      <c r="M59" s="39"/>
    </row>
    <row r="60" spans="1:13" x14ac:dyDescent="0.25">
      <c r="A60" s="18"/>
      <c r="B60" s="80">
        <v>4300</v>
      </c>
      <c r="C60" s="81" t="s">
        <v>55</v>
      </c>
      <c r="D60" s="18"/>
      <c r="E60" s="82">
        <v>0</v>
      </c>
      <c r="F60" s="125">
        <f>21400</f>
        <v>21400</v>
      </c>
      <c r="G60" s="126">
        <v>21400</v>
      </c>
      <c r="H60" s="130">
        <v>0</v>
      </c>
      <c r="I60" s="128">
        <v>0</v>
      </c>
      <c r="J60" s="21"/>
      <c r="K60" s="129" t="s">
        <v>33</v>
      </c>
      <c r="L60" s="124">
        <v>21400</v>
      </c>
      <c r="M60" s="57"/>
    </row>
    <row r="61" spans="1:13" ht="15.75" thickBot="1" x14ac:dyDescent="0.3">
      <c r="A61" s="98"/>
      <c r="B61" s="93"/>
      <c r="C61" s="93" t="s">
        <v>15</v>
      </c>
      <c r="D61" s="5"/>
      <c r="E61" s="95">
        <f t="shared" ref="E61:F61" si="2">SUM(E60:E60)</f>
        <v>0</v>
      </c>
      <c r="F61" s="131">
        <f t="shared" si="2"/>
        <v>21400</v>
      </c>
      <c r="G61" s="132">
        <f>SUM(G60:G60)</f>
        <v>21400</v>
      </c>
      <c r="H61" s="133"/>
      <c r="I61" s="133">
        <f t="shared" ref="I61:L61" si="3">SUM(I60:I60)</f>
        <v>0</v>
      </c>
      <c r="J61" s="133">
        <f t="shared" si="3"/>
        <v>0</v>
      </c>
      <c r="K61" s="133">
        <f t="shared" si="3"/>
        <v>0</v>
      </c>
      <c r="L61" s="134">
        <f t="shared" si="3"/>
        <v>21400</v>
      </c>
      <c r="M61" s="57"/>
    </row>
    <row r="62" spans="1:13" x14ac:dyDescent="0.25">
      <c r="A62" s="86" t="s">
        <v>74</v>
      </c>
      <c r="B62" s="5"/>
      <c r="C62" s="87"/>
      <c r="D62" s="8"/>
      <c r="E62" s="88"/>
      <c r="F62" s="135"/>
      <c r="G62" s="136"/>
      <c r="H62" s="149"/>
      <c r="I62" s="138"/>
      <c r="J62" s="6"/>
      <c r="K62" s="6"/>
      <c r="L62" s="124"/>
      <c r="M62" s="57"/>
    </row>
    <row r="63" spans="1:13" x14ac:dyDescent="0.25">
      <c r="A63" s="89">
        <v>200</v>
      </c>
      <c r="B63" s="90" t="s">
        <v>56</v>
      </c>
      <c r="C63" s="91"/>
      <c r="D63" s="9"/>
      <c r="E63" s="92"/>
      <c r="F63" s="139"/>
      <c r="G63" s="140"/>
      <c r="H63" s="141"/>
      <c r="I63" s="141"/>
      <c r="J63" s="37"/>
      <c r="K63" s="37"/>
      <c r="L63" s="124"/>
      <c r="M63" s="58"/>
    </row>
    <row r="64" spans="1:13" x14ac:dyDescent="0.25">
      <c r="A64" s="18"/>
      <c r="B64" s="80">
        <v>4400</v>
      </c>
      <c r="C64" s="81" t="s">
        <v>57</v>
      </c>
      <c r="D64" s="18"/>
      <c r="E64" s="82">
        <v>750</v>
      </c>
      <c r="F64" s="125">
        <v>1400</v>
      </c>
      <c r="G64" s="126">
        <v>5165</v>
      </c>
      <c r="H64" s="130" t="e">
        <f>#REF!-F64</f>
        <v>#REF!</v>
      </c>
      <c r="I64" s="128"/>
      <c r="J64" s="21"/>
      <c r="K64" s="129" t="s">
        <v>58</v>
      </c>
      <c r="L64" s="124">
        <v>3500</v>
      </c>
      <c r="M64" s="58" t="s">
        <v>109</v>
      </c>
    </row>
    <row r="65" spans="1:13" x14ac:dyDescent="0.25">
      <c r="A65" s="18"/>
      <c r="B65" s="80">
        <v>4405</v>
      </c>
      <c r="C65" s="81" t="s">
        <v>78</v>
      </c>
      <c r="D65" s="18"/>
      <c r="E65" s="82">
        <v>150</v>
      </c>
      <c r="F65" s="125">
        <v>2600</v>
      </c>
      <c r="G65" s="126">
        <v>1500</v>
      </c>
      <c r="H65" s="130" t="e">
        <f>#REF!-F65</f>
        <v>#REF!</v>
      </c>
      <c r="I65" s="128"/>
      <c r="J65" s="21"/>
      <c r="K65" s="129" t="s">
        <v>59</v>
      </c>
      <c r="L65" s="124">
        <v>3000</v>
      </c>
      <c r="M65" s="58" t="s">
        <v>110</v>
      </c>
    </row>
    <row r="66" spans="1:13" s="4" customFormat="1" x14ac:dyDescent="0.25">
      <c r="A66" s="18"/>
      <c r="B66" s="80"/>
      <c r="C66" s="81" t="s">
        <v>128</v>
      </c>
      <c r="D66" s="18"/>
      <c r="E66" s="82"/>
      <c r="F66" s="125"/>
      <c r="G66" s="126">
        <v>500</v>
      </c>
      <c r="H66" s="150"/>
      <c r="I66" s="150"/>
      <c r="J66" s="21"/>
      <c r="K66" s="129"/>
      <c r="L66" s="124">
        <v>2000</v>
      </c>
      <c r="M66" s="169" t="s">
        <v>116</v>
      </c>
    </row>
    <row r="67" spans="1:13" s="4" customFormat="1" x14ac:dyDescent="0.25">
      <c r="A67" s="44"/>
      <c r="B67" s="80"/>
      <c r="C67" s="81"/>
      <c r="D67" s="18"/>
      <c r="E67" s="82"/>
      <c r="F67" s="125"/>
      <c r="G67" s="126"/>
      <c r="H67" s="150"/>
      <c r="I67" s="150"/>
      <c r="J67" s="21"/>
      <c r="K67" s="129"/>
      <c r="L67" s="124"/>
      <c r="M67" s="59"/>
    </row>
    <row r="68" spans="1:13" ht="15.75" thickBot="1" x14ac:dyDescent="0.3">
      <c r="A68" s="98"/>
      <c r="B68" s="93"/>
      <c r="C68" s="43" t="s">
        <v>15</v>
      </c>
      <c r="D68" s="43"/>
      <c r="E68" s="85">
        <v>900</v>
      </c>
      <c r="F68" s="131">
        <f>SUM(F64:F66)</f>
        <v>4000</v>
      </c>
      <c r="G68" s="132">
        <f>SUM(G64:G67)</f>
        <v>7165</v>
      </c>
      <c r="H68" s="133" t="e">
        <f t="shared" ref="H68:K68" si="4">SUM(H64:H66)</f>
        <v>#REF!</v>
      </c>
      <c r="I68" s="133">
        <f t="shared" si="4"/>
        <v>0</v>
      </c>
      <c r="J68" s="133">
        <f t="shared" si="4"/>
        <v>0</v>
      </c>
      <c r="K68" s="133">
        <f t="shared" si="4"/>
        <v>0</v>
      </c>
      <c r="L68" s="134">
        <f>SUM(L64:L67)</f>
        <v>8500</v>
      </c>
      <c r="M68" s="57"/>
    </row>
    <row r="69" spans="1:13" x14ac:dyDescent="0.25">
      <c r="A69" s="86"/>
      <c r="B69" s="5"/>
      <c r="C69" s="87"/>
      <c r="D69" s="7"/>
      <c r="E69" s="108"/>
      <c r="F69" s="151"/>
      <c r="G69" s="152"/>
      <c r="H69" s="138"/>
      <c r="I69" s="138"/>
      <c r="J69" s="6"/>
      <c r="K69" s="6"/>
      <c r="L69" s="124"/>
      <c r="M69" s="57"/>
    </row>
    <row r="70" spans="1:13" x14ac:dyDescent="0.25">
      <c r="A70" s="44" t="s">
        <v>75</v>
      </c>
      <c r="B70" s="23"/>
      <c r="C70" s="28"/>
      <c r="D70" s="23"/>
      <c r="E70" s="103"/>
      <c r="F70" s="125"/>
      <c r="G70" s="126"/>
      <c r="H70" s="145"/>
      <c r="I70" s="146"/>
      <c r="J70" s="29"/>
      <c r="K70" s="153"/>
      <c r="L70" s="124"/>
      <c r="M70" s="57"/>
    </row>
    <row r="71" spans="1:13" x14ac:dyDescent="0.25">
      <c r="A71" s="75">
        <v>400</v>
      </c>
      <c r="B71" s="75" t="s">
        <v>64</v>
      </c>
      <c r="C71" s="76"/>
      <c r="D71" s="32"/>
      <c r="E71" s="50"/>
      <c r="F71" s="154"/>
      <c r="G71" s="155"/>
      <c r="H71" s="156"/>
      <c r="I71" s="156"/>
      <c r="J71" s="33"/>
      <c r="K71" s="157"/>
      <c r="L71" s="124"/>
      <c r="M71" s="57"/>
    </row>
    <row r="72" spans="1:13" x14ac:dyDescent="0.25">
      <c r="A72" s="109"/>
      <c r="B72" s="109">
        <v>4705</v>
      </c>
      <c r="C72" s="110" t="s">
        <v>65</v>
      </c>
      <c r="D72" s="35"/>
      <c r="E72" s="111"/>
      <c r="F72" s="158">
        <v>0</v>
      </c>
      <c r="G72" s="159">
        <v>6000</v>
      </c>
      <c r="H72" s="160">
        <v>0</v>
      </c>
      <c r="I72" s="160">
        <v>0</v>
      </c>
      <c r="J72" s="161"/>
      <c r="K72" s="162"/>
      <c r="L72" s="124"/>
      <c r="M72" s="57"/>
    </row>
    <row r="73" spans="1:13" x14ac:dyDescent="0.25">
      <c r="A73" s="109"/>
      <c r="B73" s="109">
        <v>4700</v>
      </c>
      <c r="C73" s="110" t="s">
        <v>66</v>
      </c>
      <c r="D73" s="35"/>
      <c r="E73" s="111"/>
      <c r="F73" s="158">
        <v>2000</v>
      </c>
      <c r="G73" s="159">
        <v>0</v>
      </c>
      <c r="H73" s="160">
        <v>2000</v>
      </c>
      <c r="I73" s="160">
        <v>0</v>
      </c>
      <c r="J73" s="161"/>
      <c r="K73" s="162"/>
      <c r="L73" s="124"/>
      <c r="M73" s="56"/>
    </row>
    <row r="74" spans="1:13" x14ac:dyDescent="0.25">
      <c r="A74" s="23"/>
      <c r="B74" s="31">
        <v>4705</v>
      </c>
      <c r="C74" s="102" t="s">
        <v>67</v>
      </c>
      <c r="D74" s="23"/>
      <c r="E74" s="103">
        <v>0</v>
      </c>
      <c r="F74" s="125">
        <v>500</v>
      </c>
      <c r="G74" s="126">
        <v>0</v>
      </c>
      <c r="H74" s="145" t="e">
        <f>#REF!-F74</f>
        <v>#REF!</v>
      </c>
      <c r="I74" s="146"/>
      <c r="J74" s="29"/>
      <c r="K74" s="147" t="s">
        <v>11</v>
      </c>
      <c r="L74" s="124">
        <v>1000</v>
      </c>
      <c r="M74" s="57" t="s">
        <v>127</v>
      </c>
    </row>
    <row r="75" spans="1:13" ht="15.75" thickBot="1" x14ac:dyDescent="0.3">
      <c r="A75" s="112"/>
      <c r="B75" s="112"/>
      <c r="C75" s="43" t="s">
        <v>15</v>
      </c>
      <c r="D75" s="43"/>
      <c r="E75" s="85">
        <f>SUM(E74:E74)</f>
        <v>0</v>
      </c>
      <c r="F75" s="131">
        <f>SUM(F72:F74)</f>
        <v>2500</v>
      </c>
      <c r="G75" s="132">
        <f>SUM(G71:G74)</f>
        <v>6000</v>
      </c>
      <c r="H75" s="133" t="e">
        <f t="shared" ref="H75:L75" si="5">SUM(H72:H74)</f>
        <v>#REF!</v>
      </c>
      <c r="I75" s="133">
        <f t="shared" si="5"/>
        <v>0</v>
      </c>
      <c r="J75" s="133">
        <f t="shared" si="5"/>
        <v>0</v>
      </c>
      <c r="K75" s="133">
        <f t="shared" si="5"/>
        <v>0</v>
      </c>
      <c r="L75" s="134">
        <f t="shared" si="5"/>
        <v>1000</v>
      </c>
      <c r="M75" s="57"/>
    </row>
    <row r="76" spans="1:13" x14ac:dyDescent="0.25">
      <c r="A76" s="23" t="s">
        <v>82</v>
      </c>
      <c r="B76" s="23"/>
      <c r="C76" s="28"/>
      <c r="D76" s="23"/>
      <c r="E76" s="103"/>
      <c r="F76" s="125"/>
      <c r="G76" s="126"/>
      <c r="H76" s="145"/>
      <c r="I76" s="146"/>
      <c r="J76" s="29"/>
      <c r="K76" s="153"/>
      <c r="L76" s="124"/>
      <c r="M76" s="56"/>
    </row>
    <row r="77" spans="1:13" x14ac:dyDescent="0.25">
      <c r="A77" s="75">
        <v>500</v>
      </c>
      <c r="B77" s="75" t="s">
        <v>111</v>
      </c>
      <c r="C77" s="76"/>
      <c r="D77" s="32"/>
      <c r="E77" s="50"/>
      <c r="F77" s="154"/>
      <c r="G77" s="155"/>
      <c r="H77" s="156"/>
      <c r="I77" s="156"/>
      <c r="J77" s="33"/>
      <c r="K77" s="157"/>
      <c r="L77" s="124"/>
      <c r="M77" s="56"/>
    </row>
    <row r="78" spans="1:13" s="4" customFormat="1" ht="30" x14ac:dyDescent="0.25">
      <c r="A78" s="23"/>
      <c r="B78" s="31">
        <v>4810</v>
      </c>
      <c r="C78" s="102" t="s">
        <v>68</v>
      </c>
      <c r="D78" s="23"/>
      <c r="E78" s="103">
        <v>2641</v>
      </c>
      <c r="F78" s="125">
        <v>5000</v>
      </c>
      <c r="G78" s="126">
        <v>3000</v>
      </c>
      <c r="H78" s="145" t="e">
        <f>#REF!-F78</f>
        <v>#REF!</v>
      </c>
      <c r="I78" s="145">
        <v>0</v>
      </c>
      <c r="J78" s="29"/>
      <c r="K78" s="147" t="s">
        <v>69</v>
      </c>
      <c r="L78" s="124">
        <v>5000</v>
      </c>
      <c r="M78" s="60" t="s">
        <v>112</v>
      </c>
    </row>
    <row r="79" spans="1:13" x14ac:dyDescent="0.25">
      <c r="A79" s="23"/>
      <c r="B79" s="31">
        <v>4825</v>
      </c>
      <c r="C79" s="102" t="s">
        <v>114</v>
      </c>
      <c r="D79" s="23"/>
      <c r="E79" s="103">
        <v>356</v>
      </c>
      <c r="F79" s="125">
        <v>1500</v>
      </c>
      <c r="G79" s="126">
        <v>1500</v>
      </c>
      <c r="H79" s="145" t="e">
        <f>#REF!-F79</f>
        <v>#REF!</v>
      </c>
      <c r="I79" s="146"/>
      <c r="J79" s="29"/>
      <c r="K79" s="147" t="s">
        <v>72</v>
      </c>
      <c r="L79" s="124">
        <v>2000</v>
      </c>
      <c r="M79" s="57" t="s">
        <v>116</v>
      </c>
    </row>
    <row r="80" spans="1:13" x14ac:dyDescent="0.25">
      <c r="A80" s="23"/>
      <c r="B80" s="31">
        <v>4835</v>
      </c>
      <c r="C80" s="102" t="s">
        <v>91</v>
      </c>
      <c r="D80" s="23"/>
      <c r="E80" s="103"/>
      <c r="F80" s="125"/>
      <c r="G80" s="126">
        <v>1000</v>
      </c>
      <c r="H80" s="145"/>
      <c r="I80" s="146"/>
      <c r="J80" s="29"/>
      <c r="K80" s="147"/>
      <c r="L80" s="124"/>
      <c r="M80" s="57"/>
    </row>
    <row r="81" spans="1:13" ht="17.25" customHeight="1" x14ac:dyDescent="0.25">
      <c r="A81" s="23"/>
      <c r="B81" s="31"/>
      <c r="C81" s="102" t="s">
        <v>86</v>
      </c>
      <c r="D81" s="23"/>
      <c r="E81" s="103"/>
      <c r="F81" s="125"/>
      <c r="G81" s="126"/>
      <c r="H81" s="145"/>
      <c r="I81" s="145"/>
      <c r="J81" s="29"/>
      <c r="K81" s="147"/>
      <c r="L81" s="124">
        <v>2500</v>
      </c>
      <c r="M81" s="57" t="s">
        <v>159</v>
      </c>
    </row>
    <row r="82" spans="1:13" ht="18" customHeight="1" x14ac:dyDescent="0.25">
      <c r="A82" s="23"/>
      <c r="B82" s="31"/>
      <c r="C82" s="102" t="s">
        <v>84</v>
      </c>
      <c r="D82" s="23"/>
      <c r="E82" s="103"/>
      <c r="F82" s="125"/>
      <c r="G82" s="126"/>
      <c r="H82" s="145"/>
      <c r="I82" s="145"/>
      <c r="J82" s="29"/>
      <c r="K82" s="147"/>
      <c r="L82" s="124">
        <v>5000</v>
      </c>
      <c r="M82" s="57" t="s">
        <v>160</v>
      </c>
    </row>
    <row r="83" spans="1:13" x14ac:dyDescent="0.25">
      <c r="A83" s="23"/>
      <c r="B83" s="31"/>
      <c r="C83" s="102" t="s">
        <v>83</v>
      </c>
      <c r="D83" s="23"/>
      <c r="E83" s="103"/>
      <c r="F83" s="125"/>
      <c r="G83" s="126"/>
      <c r="H83" s="145"/>
      <c r="I83" s="145"/>
      <c r="J83" s="29"/>
      <c r="K83" s="147"/>
      <c r="L83" s="124">
        <v>3000</v>
      </c>
      <c r="M83" s="57" t="s">
        <v>117</v>
      </c>
    </row>
    <row r="84" spans="1:13" ht="30" x14ac:dyDescent="0.25">
      <c r="A84" s="23"/>
      <c r="B84" s="31"/>
      <c r="C84" s="28" t="s">
        <v>85</v>
      </c>
      <c r="D84" s="23"/>
      <c r="E84" s="103"/>
      <c r="F84" s="125"/>
      <c r="G84" s="126"/>
      <c r="H84" s="145"/>
      <c r="I84" s="145"/>
      <c r="J84" s="29"/>
      <c r="K84" s="147"/>
      <c r="L84" s="124">
        <v>5000</v>
      </c>
      <c r="M84" s="61" t="s">
        <v>161</v>
      </c>
    </row>
    <row r="85" spans="1:13" ht="15.75" thickBot="1" x14ac:dyDescent="0.3">
      <c r="A85" s="113"/>
      <c r="B85" s="112"/>
      <c r="C85" s="114" t="s">
        <v>15</v>
      </c>
      <c r="D85" s="2"/>
      <c r="E85" s="115">
        <v>1758</v>
      </c>
      <c r="F85" s="131">
        <f>SUM(F78:F84)</f>
        <v>6500</v>
      </c>
      <c r="G85" s="132">
        <f>SUM(G78:G84)</f>
        <v>5500</v>
      </c>
      <c r="H85" s="133" t="e">
        <f>SUM(H78:H84)</f>
        <v>#REF!</v>
      </c>
      <c r="I85" s="133">
        <f>SUM(I78:I79)</f>
        <v>0</v>
      </c>
      <c r="J85" s="133">
        <f>SUM(J78:J79)</f>
        <v>0</v>
      </c>
      <c r="K85" s="133">
        <f>SUM(K78:K79)</f>
        <v>0</v>
      </c>
      <c r="L85" s="134">
        <f>SUM(L78:L84)</f>
        <v>22500</v>
      </c>
      <c r="M85" s="57"/>
    </row>
    <row r="86" spans="1:13" x14ac:dyDescent="0.25">
      <c r="A86" s="23" t="s">
        <v>81</v>
      </c>
      <c r="B86" s="23"/>
      <c r="C86" s="28"/>
      <c r="D86" s="23"/>
      <c r="E86" s="103"/>
      <c r="F86" s="125"/>
      <c r="G86" s="126"/>
      <c r="H86" s="145"/>
      <c r="I86" s="146"/>
      <c r="J86" s="29"/>
      <c r="K86" s="153"/>
      <c r="L86" s="124"/>
      <c r="M86" s="57"/>
    </row>
    <row r="87" spans="1:13" s="4" customFormat="1" x14ac:dyDescent="0.25">
      <c r="A87" s="75">
        <v>600</v>
      </c>
      <c r="B87" s="75" t="s">
        <v>141</v>
      </c>
      <c r="C87" s="76"/>
      <c r="D87" s="32"/>
      <c r="E87" s="50"/>
      <c r="F87" s="154"/>
      <c r="G87" s="155"/>
      <c r="H87" s="156"/>
      <c r="I87" s="156"/>
      <c r="J87" s="33"/>
      <c r="K87" s="157"/>
      <c r="L87" s="124"/>
      <c r="M87" s="56"/>
    </row>
    <row r="88" spans="1:13" s="4" customFormat="1" x14ac:dyDescent="0.25">
      <c r="A88" s="75"/>
      <c r="B88" s="31">
        <v>4815</v>
      </c>
      <c r="C88" s="102" t="s">
        <v>70</v>
      </c>
      <c r="D88" s="23"/>
      <c r="E88" s="103">
        <v>161</v>
      </c>
      <c r="F88" s="125">
        <v>2000</v>
      </c>
      <c r="G88" s="126">
        <v>2000</v>
      </c>
      <c r="H88" s="145" t="e">
        <f>#REF!-F88</f>
        <v>#REF!</v>
      </c>
      <c r="I88" s="146"/>
      <c r="J88" s="29"/>
      <c r="K88" s="147" t="s">
        <v>71</v>
      </c>
      <c r="L88" s="124">
        <v>4000</v>
      </c>
      <c r="M88" s="57" t="s">
        <v>123</v>
      </c>
    </row>
    <row r="89" spans="1:13" s="4" customFormat="1" x14ac:dyDescent="0.25">
      <c r="A89" s="75"/>
      <c r="B89" s="31">
        <v>4825</v>
      </c>
      <c r="C89" s="102" t="s">
        <v>153</v>
      </c>
      <c r="D89" s="23"/>
      <c r="E89" s="103"/>
      <c r="F89" s="125"/>
      <c r="G89" s="126"/>
      <c r="H89" s="145"/>
      <c r="I89" s="146"/>
      <c r="J89" s="29"/>
      <c r="K89" s="147"/>
      <c r="L89" s="124">
        <v>1000</v>
      </c>
      <c r="M89" s="57"/>
    </row>
    <row r="90" spans="1:13" x14ac:dyDescent="0.25">
      <c r="A90" s="23"/>
      <c r="B90" s="31">
        <v>4675</v>
      </c>
      <c r="C90" s="102" t="s">
        <v>92</v>
      </c>
      <c r="D90" s="23"/>
      <c r="E90" s="103"/>
      <c r="F90" s="125">
        <v>14500</v>
      </c>
      <c r="G90" s="126">
        <v>15000</v>
      </c>
      <c r="H90" s="145"/>
      <c r="I90" s="146"/>
      <c r="J90" s="29"/>
      <c r="K90" s="147"/>
      <c r="L90" s="124">
        <v>3000</v>
      </c>
      <c r="M90" s="34"/>
    </row>
    <row r="91" spans="1:13" x14ac:dyDescent="0.25">
      <c r="A91" s="23"/>
      <c r="B91" s="31">
        <v>4820</v>
      </c>
      <c r="C91" s="102" t="s">
        <v>154</v>
      </c>
      <c r="D91" s="23"/>
      <c r="E91" s="103">
        <v>0</v>
      </c>
      <c r="F91" s="125">
        <v>350</v>
      </c>
      <c r="G91" s="126">
        <v>400</v>
      </c>
      <c r="H91" s="145" t="e">
        <f>#REF!-F91</f>
        <v>#REF!</v>
      </c>
      <c r="I91" s="146"/>
      <c r="J91" s="29"/>
      <c r="K91" s="147" t="s">
        <v>11</v>
      </c>
      <c r="L91" s="124">
        <v>2000</v>
      </c>
      <c r="M91" s="60" t="s">
        <v>113</v>
      </c>
    </row>
    <row r="92" spans="1:13" x14ac:dyDescent="0.25">
      <c r="A92" s="23"/>
      <c r="B92" s="31">
        <v>4830</v>
      </c>
      <c r="C92" s="102" t="s">
        <v>90</v>
      </c>
      <c r="D92" s="23"/>
      <c r="E92" s="103"/>
      <c r="F92" s="125">
        <v>0</v>
      </c>
      <c r="G92" s="126">
        <v>2000</v>
      </c>
      <c r="H92" s="145"/>
      <c r="I92" s="146"/>
      <c r="J92" s="29"/>
      <c r="K92" s="147"/>
      <c r="L92" s="124">
        <v>6000</v>
      </c>
      <c r="M92" s="57" t="s">
        <v>119</v>
      </c>
    </row>
    <row r="93" spans="1:13" x14ac:dyDescent="0.25">
      <c r="A93" s="23"/>
      <c r="B93" s="31">
        <v>4670</v>
      </c>
      <c r="C93" s="102" t="s">
        <v>80</v>
      </c>
      <c r="D93" s="23"/>
      <c r="E93" s="103"/>
      <c r="F93" s="125">
        <v>3500</v>
      </c>
      <c r="G93" s="126">
        <v>3500</v>
      </c>
      <c r="H93" s="145"/>
      <c r="I93" s="146"/>
      <c r="J93" s="29"/>
      <c r="K93" s="147"/>
      <c r="L93" s="124">
        <v>2500</v>
      </c>
      <c r="M93" s="22"/>
    </row>
    <row r="94" spans="1:13" x14ac:dyDescent="0.25">
      <c r="A94" s="23"/>
      <c r="B94" s="31">
        <v>4675</v>
      </c>
      <c r="C94" s="102" t="s">
        <v>79</v>
      </c>
      <c r="D94" s="23"/>
      <c r="E94" s="103"/>
      <c r="F94" s="125">
        <v>0</v>
      </c>
      <c r="G94" s="126">
        <v>2500</v>
      </c>
      <c r="H94" s="145"/>
      <c r="I94" s="146"/>
      <c r="J94" s="29"/>
      <c r="K94" s="147"/>
      <c r="L94" s="124">
        <v>2000</v>
      </c>
      <c r="M94" s="22"/>
    </row>
    <row r="95" spans="1:13" ht="15.75" thickBot="1" x14ac:dyDescent="0.3">
      <c r="A95" s="113"/>
      <c r="B95" s="112"/>
      <c r="C95" s="116" t="s">
        <v>15</v>
      </c>
      <c r="D95" s="23"/>
      <c r="E95" s="103">
        <f t="shared" ref="E95" si="6">SUM(E90:E94)</f>
        <v>0</v>
      </c>
      <c r="F95" s="131">
        <f>SUM(F88:F94)</f>
        <v>20350</v>
      </c>
      <c r="G95" s="132">
        <f>SUM(G88:G94)</f>
        <v>25400</v>
      </c>
      <c r="H95" s="133" t="e">
        <f>SUM(H85:H93)</f>
        <v>#REF!</v>
      </c>
      <c r="I95" s="133">
        <f>SUM(I85:I87)</f>
        <v>0</v>
      </c>
      <c r="J95" s="133">
        <f>SUM(J85:J87)</f>
        <v>0</v>
      </c>
      <c r="K95" s="133">
        <f>SUM(K85:K87)</f>
        <v>0</v>
      </c>
      <c r="L95" s="134">
        <f>SUM(L88:L94)</f>
        <v>20500</v>
      </c>
      <c r="M95" s="22"/>
    </row>
    <row r="96" spans="1:13" x14ac:dyDescent="0.25">
      <c r="A96" s="23"/>
      <c r="B96" s="23"/>
      <c r="C96" s="28"/>
      <c r="D96" s="23"/>
      <c r="E96" s="103"/>
      <c r="F96" s="125"/>
      <c r="G96" s="126"/>
      <c r="H96" s="145"/>
      <c r="I96" s="145"/>
      <c r="J96" s="29"/>
      <c r="K96" s="147"/>
      <c r="L96" s="124"/>
    </row>
    <row r="97" spans="1:13" x14ac:dyDescent="0.25">
      <c r="A97" s="23"/>
      <c r="B97" s="23"/>
      <c r="C97" s="28"/>
      <c r="D97" s="31"/>
      <c r="E97" s="104"/>
      <c r="F97" s="163"/>
      <c r="G97" s="164"/>
      <c r="H97" s="146"/>
      <c r="I97" s="146"/>
      <c r="J97" s="29"/>
      <c r="K97" s="153"/>
      <c r="L97" s="124"/>
    </row>
    <row r="98" spans="1:13" x14ac:dyDescent="0.25">
      <c r="A98" s="23"/>
      <c r="B98" s="23"/>
      <c r="C98" s="28"/>
      <c r="D98" s="23"/>
      <c r="E98" s="103"/>
      <c r="F98" s="125"/>
      <c r="G98" s="126"/>
      <c r="H98" s="145"/>
      <c r="I98" s="146"/>
      <c r="J98" s="29"/>
      <c r="K98" s="153"/>
      <c r="L98" s="124"/>
    </row>
    <row r="99" spans="1:13" ht="15.75" x14ac:dyDescent="0.25">
      <c r="A99" s="63"/>
      <c r="B99" s="63" t="s">
        <v>121</v>
      </c>
      <c r="C99" s="117"/>
      <c r="D99" s="63"/>
      <c r="E99" s="118" t="e">
        <f>E95+E85+#REF!+#REF!+#REF!+E68+E61+E47+E27+E20</f>
        <v>#REF!</v>
      </c>
      <c r="F99" s="165">
        <f>F95+F85+F75+F68+F61+F57+F47+F27+F20</f>
        <v>220650</v>
      </c>
      <c r="G99" s="165">
        <f>G95+G85+G75+G68+G61+G57+G47+G27+G20</f>
        <v>229385</v>
      </c>
      <c r="H99" s="166" t="e">
        <f>H95+H85+H75+#REF!+#REF!+H68+H61+H47+H27+H20</f>
        <v>#REF!</v>
      </c>
      <c r="I99" s="166" t="e">
        <f>I95+I85+I75+#REF!+#REF!+I68+I61+I47+I27+I20</f>
        <v>#REF!</v>
      </c>
      <c r="J99" s="166" t="e">
        <f>J95+J85+J75+#REF!+#REF!+J68+J61+J47+J27+J20</f>
        <v>#REF!</v>
      </c>
      <c r="K99" s="167" t="e">
        <f>K95+K85+K75+#REF!+#REF!+K68+K61+K47+K27+K20</f>
        <v>#REF!</v>
      </c>
      <c r="L99" s="168">
        <f>L95+L85+L75+L68+L61+L57+L47+L27+L20</f>
        <v>254620</v>
      </c>
      <c r="M99" s="205"/>
    </row>
    <row r="100" spans="1:13" x14ac:dyDescent="0.25">
      <c r="A100" s="29"/>
      <c r="B100" s="29"/>
      <c r="C100" s="30"/>
      <c r="D100" s="23"/>
      <c r="E100" s="24"/>
      <c r="F100" s="24"/>
      <c r="G100" s="24"/>
      <c r="H100" s="24"/>
      <c r="I100" s="25"/>
      <c r="J100" s="26"/>
      <c r="K100" s="26"/>
      <c r="L100" s="40"/>
    </row>
    <row r="101" spans="1:13" x14ac:dyDescent="0.25">
      <c r="B101" s="12"/>
      <c r="C101" s="44"/>
      <c r="D101" s="13"/>
      <c r="E101" s="172"/>
      <c r="F101" s="179"/>
      <c r="G101" s="46"/>
      <c r="H101" s="173"/>
      <c r="I101" s="173"/>
      <c r="J101" s="11"/>
      <c r="K101" s="11"/>
      <c r="L101" s="173"/>
    </row>
    <row r="102" spans="1:13" x14ac:dyDescent="0.25">
      <c r="B102" s="12"/>
      <c r="C102" s="73" t="s">
        <v>139</v>
      </c>
      <c r="D102" s="191"/>
      <c r="E102" s="175"/>
      <c r="F102" s="176"/>
      <c r="G102" s="175"/>
      <c r="H102" s="177"/>
      <c r="I102" s="177"/>
      <c r="J102" s="192"/>
      <c r="K102" s="192"/>
      <c r="L102" s="195" t="s">
        <v>156</v>
      </c>
    </row>
    <row r="103" spans="1:13" x14ac:dyDescent="0.25">
      <c r="A103" s="45"/>
      <c r="B103" s="45"/>
      <c r="C103" s="193" t="s">
        <v>134</v>
      </c>
      <c r="D103" s="193"/>
      <c r="E103" s="193"/>
      <c r="F103" s="203">
        <v>227328.05</v>
      </c>
      <c r="G103" s="193"/>
      <c r="H103" s="193"/>
      <c r="I103" s="193"/>
      <c r="J103" s="193"/>
      <c r="K103" s="193"/>
      <c r="L103" s="196"/>
    </row>
    <row r="104" spans="1:13" x14ac:dyDescent="0.25">
      <c r="A104" s="45"/>
      <c r="B104" s="45"/>
      <c r="C104" s="193" t="s">
        <v>155</v>
      </c>
      <c r="D104" s="193"/>
      <c r="E104" s="193"/>
      <c r="F104" s="171">
        <v>2200</v>
      </c>
      <c r="G104" s="193"/>
      <c r="H104" s="193"/>
      <c r="I104" s="193"/>
      <c r="J104" s="193"/>
      <c r="K104" s="193"/>
      <c r="L104" s="196"/>
    </row>
    <row r="105" spans="1:13" x14ac:dyDescent="0.25">
      <c r="A105" s="45"/>
      <c r="B105" s="45"/>
      <c r="C105" s="193" t="s">
        <v>142</v>
      </c>
      <c r="D105" s="193"/>
      <c r="E105" s="193"/>
      <c r="F105" s="171">
        <f>F103+2200</f>
        <v>229528.05</v>
      </c>
      <c r="G105" s="193"/>
      <c r="H105" s="193"/>
      <c r="I105" s="193"/>
      <c r="J105" s="193"/>
      <c r="K105" s="193"/>
      <c r="L105" s="196"/>
    </row>
    <row r="106" spans="1:13" x14ac:dyDescent="0.25">
      <c r="A106" s="45"/>
      <c r="B106" s="45"/>
      <c r="C106" s="193" t="s">
        <v>121</v>
      </c>
      <c r="D106" s="193"/>
      <c r="E106" s="193"/>
      <c r="F106" s="200">
        <v>254620</v>
      </c>
      <c r="G106" s="193"/>
      <c r="H106" s="193"/>
      <c r="I106" s="193"/>
      <c r="J106" s="193"/>
      <c r="K106" s="193"/>
      <c r="L106" s="196"/>
    </row>
    <row r="107" spans="1:13" x14ac:dyDescent="0.25">
      <c r="A107" s="45"/>
      <c r="B107" s="45"/>
      <c r="C107" s="74" t="s">
        <v>162</v>
      </c>
      <c r="D107" s="74" t="s">
        <v>130</v>
      </c>
      <c r="E107" s="74" t="s">
        <v>130</v>
      </c>
      <c r="F107" s="202">
        <v>143.28</v>
      </c>
      <c r="G107" s="193"/>
      <c r="H107" s="193"/>
      <c r="I107" s="193"/>
      <c r="J107" s="193"/>
      <c r="K107" s="193"/>
      <c r="L107" s="196"/>
    </row>
    <row r="108" spans="1:13" x14ac:dyDescent="0.25">
      <c r="A108" s="45"/>
      <c r="B108" s="45"/>
      <c r="C108" s="73" t="s">
        <v>131</v>
      </c>
      <c r="D108" s="190" t="s">
        <v>131</v>
      </c>
      <c r="E108" s="190" t="s">
        <v>131</v>
      </c>
      <c r="F108" s="176" t="s">
        <v>135</v>
      </c>
      <c r="G108" s="190"/>
      <c r="H108" s="190"/>
      <c r="I108" s="190"/>
      <c r="J108" s="190"/>
      <c r="K108" s="190"/>
      <c r="L108" s="197">
        <f>F106-F105</f>
        <v>25091.950000000012</v>
      </c>
    </row>
    <row r="109" spans="1:13" x14ac:dyDescent="0.25">
      <c r="A109" s="45"/>
      <c r="B109" s="45"/>
      <c r="C109" s="193" t="s">
        <v>134</v>
      </c>
      <c r="D109" s="193"/>
      <c r="E109" s="193"/>
      <c r="F109" s="199">
        <f>F103/100*0.5+L4</f>
        <v>228464.69024999999</v>
      </c>
      <c r="G109" s="193"/>
      <c r="H109" s="193"/>
      <c r="I109" s="193"/>
      <c r="J109" s="193"/>
      <c r="K109" s="193"/>
      <c r="L109" s="196"/>
    </row>
    <row r="110" spans="1:13" x14ac:dyDescent="0.25">
      <c r="A110" s="45"/>
      <c r="B110" s="45"/>
      <c r="C110" s="193" t="s">
        <v>155</v>
      </c>
      <c r="D110" s="193"/>
      <c r="E110" s="193"/>
      <c r="F110" s="171">
        <v>2200</v>
      </c>
      <c r="G110" s="193"/>
      <c r="H110" s="193"/>
      <c r="I110" s="193"/>
      <c r="J110" s="193"/>
      <c r="K110" s="193"/>
      <c r="L110" s="196"/>
    </row>
    <row r="111" spans="1:13" x14ac:dyDescent="0.25">
      <c r="A111" s="45"/>
      <c r="B111" s="45"/>
      <c r="C111" s="193" t="s">
        <v>142</v>
      </c>
      <c r="D111" s="193"/>
      <c r="E111" s="193"/>
      <c r="F111" s="171">
        <f>F109+2200</f>
        <v>230664.69024999999</v>
      </c>
      <c r="G111" s="193"/>
      <c r="H111" s="193"/>
      <c r="I111" s="193"/>
      <c r="J111" s="193"/>
      <c r="K111" s="193"/>
      <c r="L111" s="196"/>
    </row>
    <row r="112" spans="1:13" x14ac:dyDescent="0.25">
      <c r="A112" s="45"/>
      <c r="B112" s="45"/>
      <c r="C112" s="193" t="s">
        <v>121</v>
      </c>
      <c r="D112" s="193"/>
      <c r="E112" s="193"/>
      <c r="F112" s="200">
        <v>254620</v>
      </c>
      <c r="G112" s="193"/>
      <c r="H112" s="193"/>
      <c r="I112" s="193"/>
      <c r="J112" s="193"/>
      <c r="K112" s="193"/>
      <c r="L112" s="196"/>
    </row>
    <row r="113" spans="1:12" x14ac:dyDescent="0.25">
      <c r="A113" s="45"/>
      <c r="B113" s="45"/>
      <c r="C113" s="74" t="s">
        <v>130</v>
      </c>
      <c r="D113" s="74" t="s">
        <v>130</v>
      </c>
      <c r="E113" s="74" t="s">
        <v>130</v>
      </c>
      <c r="F113" s="196">
        <v>143.99</v>
      </c>
      <c r="G113" s="193"/>
      <c r="H113" s="193"/>
      <c r="I113" s="193"/>
      <c r="J113" s="193"/>
      <c r="K113" s="193"/>
      <c r="L113" s="196"/>
    </row>
    <row r="114" spans="1:12" x14ac:dyDescent="0.25">
      <c r="C114" s="190" t="s">
        <v>132</v>
      </c>
      <c r="D114" s="190" t="s">
        <v>131</v>
      </c>
      <c r="E114" s="190" t="s">
        <v>131</v>
      </c>
      <c r="F114" s="176" t="s">
        <v>135</v>
      </c>
      <c r="G114" s="190"/>
      <c r="H114" s="190"/>
      <c r="I114" s="190"/>
      <c r="J114" s="190"/>
      <c r="K114" s="190"/>
      <c r="L114" s="197">
        <f>F112-F111</f>
        <v>23955.309750000015</v>
      </c>
    </row>
    <row r="115" spans="1:12" x14ac:dyDescent="0.25">
      <c r="C115" s="193" t="s">
        <v>134</v>
      </c>
      <c r="D115" s="193"/>
      <c r="E115" s="193"/>
      <c r="F115" s="199">
        <f>F103/100*1+F103</f>
        <v>229601.33049999998</v>
      </c>
      <c r="G115" s="193"/>
      <c r="H115" s="193"/>
      <c r="I115" s="193"/>
      <c r="J115" s="193"/>
      <c r="K115" s="193"/>
      <c r="L115" s="196"/>
    </row>
    <row r="116" spans="1:12" x14ac:dyDescent="0.25">
      <c r="C116" s="193" t="s">
        <v>155</v>
      </c>
      <c r="D116" s="193"/>
      <c r="E116" s="193"/>
      <c r="F116" s="170">
        <v>2200</v>
      </c>
      <c r="G116" s="193"/>
      <c r="H116" s="193"/>
      <c r="I116" s="193"/>
      <c r="J116" s="193"/>
      <c r="K116" s="193"/>
      <c r="L116" s="196"/>
    </row>
    <row r="117" spans="1:12" x14ac:dyDescent="0.25">
      <c r="C117" s="193" t="s">
        <v>142</v>
      </c>
      <c r="D117" s="193"/>
      <c r="E117" s="193"/>
      <c r="F117" s="170">
        <f>F115+2200</f>
        <v>231801.33049999998</v>
      </c>
      <c r="G117" s="193"/>
      <c r="H117" s="193"/>
      <c r="I117" s="193"/>
      <c r="J117" s="193"/>
      <c r="K117" s="193"/>
      <c r="L117" s="196"/>
    </row>
    <row r="118" spans="1:12" x14ac:dyDescent="0.25">
      <c r="C118" s="193" t="s">
        <v>121</v>
      </c>
      <c r="D118" s="193"/>
      <c r="E118" s="193"/>
      <c r="F118" s="201">
        <v>254620</v>
      </c>
      <c r="G118" s="193"/>
      <c r="H118" s="193"/>
      <c r="I118" s="193"/>
      <c r="J118" s="193"/>
      <c r="K118" s="193"/>
      <c r="L118" s="196"/>
    </row>
    <row r="119" spans="1:12" x14ac:dyDescent="0.25">
      <c r="C119" s="74" t="s">
        <v>130</v>
      </c>
      <c r="D119" s="74" t="s">
        <v>130</v>
      </c>
      <c r="E119" s="74" t="s">
        <v>130</v>
      </c>
      <c r="F119" s="196">
        <v>144.71</v>
      </c>
      <c r="G119" s="193"/>
      <c r="H119" s="193"/>
      <c r="I119" s="193"/>
      <c r="J119" s="193"/>
      <c r="K119" s="193"/>
      <c r="L119" s="196"/>
    </row>
    <row r="120" spans="1:12" x14ac:dyDescent="0.25">
      <c r="C120" s="204" t="s">
        <v>140</v>
      </c>
      <c r="D120" s="192"/>
      <c r="E120" s="183"/>
      <c r="F120" s="186"/>
      <c r="G120" s="183"/>
      <c r="H120" s="183"/>
      <c r="I120" s="183"/>
      <c r="J120" s="194"/>
      <c r="K120" s="194"/>
      <c r="L120" s="197">
        <f>F118-F117</f>
        <v>22818.669500000018</v>
      </c>
    </row>
  </sheetData>
  <protectedRanges>
    <protectedRange password="8091" sqref="F110:F111 F107 F101:F102 F104:F105" name="Range1_2"/>
  </protectedRanges>
  <mergeCells count="3">
    <mergeCell ref="A48:C48"/>
    <mergeCell ref="A21:C21"/>
    <mergeCell ref="A28:C28"/>
  </mergeCells>
  <conditionalFormatting sqref="I23:I26 I1 H96:H98 H83 H22 H107:H108 H12:H19 H69:H74 H58:H60 H62:H67 H52:H56 H86:H87 H29:H46 H90 H93 H76:H80 H100:H102 H120:H1048576 H2:H10">
    <cfRule type="cellIs" dxfId="12" priority="66" operator="lessThan">
      <formula>0</formula>
    </cfRule>
  </conditionalFormatting>
  <conditionalFormatting sqref="N33:N35">
    <cfRule type="cellIs" dxfId="11" priority="56" operator="lessThan">
      <formula>0</formula>
    </cfRule>
  </conditionalFormatting>
  <conditionalFormatting sqref="L30:L34">
    <cfRule type="cellIs" dxfId="10" priority="55" operator="lessThan">
      <formula>0</formula>
    </cfRule>
  </conditionalFormatting>
  <conditionalFormatting sqref="H50:H51">
    <cfRule type="cellIs" dxfId="9" priority="19" operator="lessThan">
      <formula>0</formula>
    </cfRule>
  </conditionalFormatting>
  <conditionalFormatting sqref="H94">
    <cfRule type="cellIs" dxfId="8" priority="13" operator="lessThan">
      <formula>0</formula>
    </cfRule>
  </conditionalFormatting>
  <conditionalFormatting sqref="H88:H89">
    <cfRule type="cellIs" dxfId="7" priority="6" operator="lessThan">
      <formula>0</formula>
    </cfRule>
  </conditionalFormatting>
  <conditionalFormatting sqref="H91">
    <cfRule type="cellIs" dxfId="6" priority="5" operator="lessThan">
      <formula>0</formula>
    </cfRule>
  </conditionalFormatting>
  <conditionalFormatting sqref="H92">
    <cfRule type="cellIs" dxfId="5" priority="4" operator="lessThan">
      <formula>0</formula>
    </cfRule>
  </conditionalFormatting>
  <conditionalFormatting sqref="H113:H114">
    <cfRule type="cellIs" dxfId="4" priority="2" operator="lessThan">
      <formula>0</formula>
    </cfRule>
  </conditionalFormatting>
  <conditionalFormatting sqref="H119">
    <cfRule type="cellIs" dxfId="3" priority="1" operator="lessThan">
      <formula>0</formula>
    </cfRule>
  </conditionalFormatting>
  <pageMargins left="0.27" right="0.28000000000000003" top="0.79" bottom="0.74803149606299213" header="0.31496062992125984" footer="0.31496062992125984"/>
  <pageSetup paperSize="9" scale="72" fitToHeight="0" orientation="landscape" r:id="rId1"/>
  <headerFooter>
    <oddHeader>&amp;C&amp;"-,Bold"&amp;12 2022/2023 BUDGET WORKING PAPERS&amp;R&amp;D</oddHeader>
    <oddFooter>&amp;L&amp;P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E541C-B166-44A3-95D3-2C97B7D30170}">
  <dimension ref="A1:J19"/>
  <sheetViews>
    <sheetView workbookViewId="0">
      <selection activeCell="B13" sqref="B13:C13"/>
    </sheetView>
  </sheetViews>
  <sheetFormatPr defaultRowHeight="15" x14ac:dyDescent="0.25"/>
  <cols>
    <col min="4" max="4" width="20" customWidth="1"/>
  </cols>
  <sheetData>
    <row r="1" spans="1:10" x14ac:dyDescent="0.25">
      <c r="A1" s="96" t="s">
        <v>139</v>
      </c>
      <c r="B1" s="174"/>
      <c r="C1" s="175"/>
      <c r="D1" s="176"/>
      <c r="E1" s="175"/>
      <c r="F1" s="177"/>
      <c r="G1" s="177"/>
      <c r="H1" s="178"/>
      <c r="I1" s="178"/>
      <c r="J1" s="177" t="s">
        <v>138</v>
      </c>
    </row>
    <row r="2" spans="1:10" ht="75" x14ac:dyDescent="0.25">
      <c r="A2" s="187" t="s">
        <v>133</v>
      </c>
      <c r="B2" s="187"/>
      <c r="C2" s="187"/>
      <c r="D2" s="171">
        <v>1556.39</v>
      </c>
      <c r="E2" s="181" t="s">
        <v>136</v>
      </c>
      <c r="F2" s="187"/>
      <c r="G2" s="187"/>
      <c r="H2" s="187"/>
      <c r="I2" s="187"/>
      <c r="J2" s="171"/>
    </row>
    <row r="3" spans="1:10" x14ac:dyDescent="0.25">
      <c r="A3" s="187" t="s">
        <v>134</v>
      </c>
      <c r="B3" s="187"/>
      <c r="C3" s="187"/>
      <c r="D3" s="171">
        <v>222999</v>
      </c>
      <c r="E3" s="187"/>
      <c r="F3" s="187"/>
      <c r="G3" s="187"/>
      <c r="H3" s="187"/>
      <c r="I3" s="187"/>
      <c r="J3" s="171"/>
    </row>
    <row r="4" spans="1:10" x14ac:dyDescent="0.25">
      <c r="A4" s="187" t="s">
        <v>142</v>
      </c>
      <c r="B4" s="187"/>
      <c r="C4" s="187"/>
      <c r="D4" s="171">
        <f>D3+2200</f>
        <v>225199</v>
      </c>
      <c r="E4" s="187"/>
      <c r="F4" s="187"/>
      <c r="G4" s="187"/>
      <c r="H4" s="187"/>
      <c r="I4" s="187"/>
      <c r="J4" s="171"/>
    </row>
    <row r="5" spans="1:10" x14ac:dyDescent="0.25">
      <c r="A5" s="187" t="s">
        <v>121</v>
      </c>
      <c r="B5" s="187"/>
      <c r="C5" s="187"/>
      <c r="D5" s="188">
        <v>249120</v>
      </c>
      <c r="E5" s="187"/>
      <c r="F5" s="187"/>
      <c r="G5" s="187"/>
      <c r="H5" s="187"/>
      <c r="I5" s="187"/>
      <c r="J5" s="171"/>
    </row>
    <row r="6" spans="1:10" x14ac:dyDescent="0.25">
      <c r="A6" s="187" t="s">
        <v>130</v>
      </c>
      <c r="B6" s="187"/>
      <c r="C6" s="187"/>
      <c r="D6" s="170">
        <v>143.28</v>
      </c>
      <c r="E6" s="187"/>
      <c r="F6" s="187"/>
      <c r="G6" s="187"/>
      <c r="H6" s="187"/>
      <c r="I6" s="187"/>
      <c r="J6" s="171"/>
    </row>
    <row r="7" spans="1:10" x14ac:dyDescent="0.25">
      <c r="A7" s="96" t="s">
        <v>131</v>
      </c>
      <c r="B7" s="96"/>
      <c r="C7" s="96"/>
      <c r="D7" s="176" t="s">
        <v>135</v>
      </c>
      <c r="E7" s="96"/>
      <c r="F7" s="96"/>
      <c r="G7" s="96"/>
      <c r="H7" s="96"/>
      <c r="I7" s="96"/>
      <c r="J7" s="185">
        <f>D5-D4</f>
        <v>23921</v>
      </c>
    </row>
    <row r="8" spans="1:10" ht="75" x14ac:dyDescent="0.25">
      <c r="A8" s="187" t="s">
        <v>133</v>
      </c>
      <c r="B8" s="187"/>
      <c r="C8" s="187"/>
      <c r="D8" s="171">
        <v>1556.39</v>
      </c>
      <c r="E8" s="180" t="s">
        <v>136</v>
      </c>
      <c r="F8" s="187"/>
      <c r="G8" s="187"/>
      <c r="H8" s="187"/>
      <c r="I8" s="187"/>
      <c r="J8" s="171"/>
    </row>
    <row r="9" spans="1:10" x14ac:dyDescent="0.25">
      <c r="A9" s="187" t="s">
        <v>134</v>
      </c>
      <c r="B9" s="187"/>
      <c r="C9" s="187"/>
      <c r="D9" s="170" t="e">
        <f>D3/100*0.5+#REF!</f>
        <v>#REF!</v>
      </c>
      <c r="E9" s="187"/>
      <c r="F9" s="187"/>
      <c r="G9" s="187"/>
      <c r="H9" s="187"/>
      <c r="I9" s="187"/>
      <c r="J9" s="171"/>
    </row>
    <row r="10" spans="1:10" x14ac:dyDescent="0.25">
      <c r="A10" s="187" t="s">
        <v>142</v>
      </c>
      <c r="B10" s="187"/>
      <c r="C10" s="187"/>
      <c r="D10" s="171" t="e">
        <f>D9+2200</f>
        <v>#REF!</v>
      </c>
      <c r="E10" s="187"/>
      <c r="F10" s="187"/>
      <c r="G10" s="187"/>
      <c r="H10" s="187"/>
      <c r="I10" s="187"/>
      <c r="J10" s="171"/>
    </row>
    <row r="11" spans="1:10" x14ac:dyDescent="0.25">
      <c r="A11" s="187" t="s">
        <v>121</v>
      </c>
      <c r="B11" s="187"/>
      <c r="C11" s="187"/>
      <c r="D11" s="188">
        <v>249120</v>
      </c>
      <c r="E11" s="187"/>
      <c r="F11" s="187"/>
      <c r="G11" s="187"/>
      <c r="H11" s="187"/>
      <c r="I11" s="187"/>
      <c r="J11" s="171"/>
    </row>
    <row r="12" spans="1:10" x14ac:dyDescent="0.25">
      <c r="A12" s="187" t="s">
        <v>130</v>
      </c>
      <c r="B12" s="187"/>
      <c r="C12" s="187"/>
      <c r="D12" s="171">
        <v>143.99</v>
      </c>
      <c r="E12" s="187"/>
      <c r="F12" s="187"/>
      <c r="G12" s="187"/>
      <c r="H12" s="187"/>
      <c r="I12" s="187"/>
      <c r="J12" s="171"/>
    </row>
    <row r="13" spans="1:10" x14ac:dyDescent="0.25">
      <c r="A13" s="96" t="s">
        <v>132</v>
      </c>
      <c r="B13" s="96" t="s">
        <v>131</v>
      </c>
      <c r="C13" s="96" t="s">
        <v>131</v>
      </c>
      <c r="D13" s="176" t="s">
        <v>135</v>
      </c>
      <c r="E13" s="96"/>
      <c r="F13" s="96"/>
      <c r="G13" s="96"/>
      <c r="H13" s="96"/>
      <c r="I13" s="96"/>
      <c r="J13" s="185" t="e">
        <f>D11-D10</f>
        <v>#REF!</v>
      </c>
    </row>
    <row r="14" spans="1:10" ht="75" x14ac:dyDescent="0.25">
      <c r="A14" s="187" t="s">
        <v>133</v>
      </c>
      <c r="B14" s="187"/>
      <c r="C14" s="187"/>
      <c r="D14" s="171">
        <v>1556.39</v>
      </c>
      <c r="E14" s="180" t="s">
        <v>137</v>
      </c>
      <c r="F14" s="187"/>
      <c r="G14" s="187"/>
      <c r="H14" s="187"/>
      <c r="I14" s="187"/>
      <c r="J14" s="171"/>
    </row>
    <row r="15" spans="1:10" x14ac:dyDescent="0.25">
      <c r="A15" s="187" t="s">
        <v>134</v>
      </c>
      <c r="B15" s="187"/>
      <c r="C15" s="187"/>
      <c r="D15" s="171">
        <v>225228.99</v>
      </c>
      <c r="E15" s="187"/>
      <c r="F15" s="187"/>
      <c r="G15" s="187"/>
      <c r="H15" s="187"/>
      <c r="I15" s="187"/>
      <c r="J15" s="171"/>
    </row>
    <row r="16" spans="1:10" x14ac:dyDescent="0.25">
      <c r="A16" s="187" t="s">
        <v>142</v>
      </c>
      <c r="B16" s="187"/>
      <c r="C16" s="187"/>
      <c r="D16" s="170">
        <f>D15+2200</f>
        <v>227428.99</v>
      </c>
      <c r="E16" s="187"/>
      <c r="F16" s="187"/>
      <c r="G16" s="187"/>
      <c r="H16" s="187"/>
      <c r="I16" s="187"/>
      <c r="J16" s="171"/>
    </row>
    <row r="17" spans="1:10" x14ac:dyDescent="0.25">
      <c r="A17" s="187" t="s">
        <v>121</v>
      </c>
      <c r="B17" s="187"/>
      <c r="C17" s="187"/>
      <c r="D17" s="188">
        <v>249120</v>
      </c>
      <c r="E17" s="187"/>
      <c r="F17" s="187"/>
      <c r="G17" s="187"/>
      <c r="H17" s="187"/>
      <c r="I17" s="187"/>
      <c r="J17" s="171"/>
    </row>
    <row r="18" spans="1:10" x14ac:dyDescent="0.25">
      <c r="A18" s="187" t="s">
        <v>130</v>
      </c>
      <c r="B18" s="187" t="s">
        <v>130</v>
      </c>
      <c r="C18" s="187" t="s">
        <v>130</v>
      </c>
      <c r="D18" s="171">
        <v>144.71</v>
      </c>
      <c r="E18" s="187"/>
      <c r="F18" s="187"/>
      <c r="G18" s="187"/>
      <c r="H18" s="187"/>
      <c r="I18" s="187"/>
      <c r="J18" s="171"/>
    </row>
    <row r="19" spans="1:10" ht="30" x14ac:dyDescent="0.25">
      <c r="A19" s="182" t="s">
        <v>140</v>
      </c>
      <c r="B19" s="178"/>
      <c r="C19" s="183"/>
      <c r="D19" s="186"/>
      <c r="E19" s="183"/>
      <c r="F19" s="183"/>
      <c r="G19" s="183"/>
      <c r="H19" s="184"/>
      <c r="I19" s="184"/>
      <c r="J19" s="185">
        <f>D17-D16</f>
        <v>21691.010000000009</v>
      </c>
    </row>
  </sheetData>
  <protectedRanges>
    <protectedRange password="8091" sqref="D8 D14:D15 D1:D4 D6 D10" name="Range1_2"/>
  </protectedRanges>
  <conditionalFormatting sqref="F6:F7 F1 F19">
    <cfRule type="cellIs" dxfId="2" priority="3" operator="lessThan">
      <formula>0</formula>
    </cfRule>
  </conditionalFormatting>
  <conditionalFormatting sqref="F12:F13">
    <cfRule type="cellIs" dxfId="1" priority="2" operator="lessThan">
      <formula>0</formula>
    </cfRule>
  </conditionalFormatting>
  <conditionalFormatting sqref="F18">
    <cfRule type="cellIs" dxfId="0" priority="1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0B703E87FD1441A829FCA11148D82F" ma:contentTypeVersion="12" ma:contentTypeDescription="Create a new document." ma:contentTypeScope="" ma:versionID="3aa093760850f82f92b4a9b483c91db1">
  <xsd:schema xmlns:xsd="http://www.w3.org/2001/XMLSchema" xmlns:xs="http://www.w3.org/2001/XMLSchema" xmlns:p="http://schemas.microsoft.com/office/2006/metadata/properties" xmlns:ns2="66379d07-fc10-4032-b72a-a9c5663c016e" xmlns:ns3="8a3573b5-63a5-4f2b-9076-a8d7fdc17caf" targetNamespace="http://schemas.microsoft.com/office/2006/metadata/properties" ma:root="true" ma:fieldsID="d9ab25a73ba8d78ad8514bde92531033" ns2:_="" ns3:_="">
    <xsd:import namespace="66379d07-fc10-4032-b72a-a9c5663c016e"/>
    <xsd:import namespace="8a3573b5-63a5-4f2b-9076-a8d7fdc17c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379d07-fc10-4032-b72a-a9c5663c01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3573b5-63a5-4f2b-9076-a8d7fdc17ca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4EF211-2420-4888-ABA1-6261961007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08E0C4-648B-48F9-AFCE-E6E0EA206367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8a3573b5-63a5-4f2b-9076-a8d7fdc17caf"/>
    <ds:schemaRef ds:uri="66379d07-fc10-4032-b72a-a9c5663c016e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63F58EB-15A7-431A-BCDA-BBE0C6296A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379d07-fc10-4032-b72a-a9c5663c016e"/>
    <ds:schemaRef ds:uri="8a3573b5-63a5-4f2b-9076-a8d7fdc17c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Papers</vt:lpstr>
      <vt:lpstr>Precept Figures</vt:lpstr>
      <vt:lpstr>'Budget Papers'!Print_Titles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2022-23</dc:title>
  <dc:subject/>
  <dc:creator>Karen Forster</dc:creator>
  <cp:keywords/>
  <dc:description/>
  <cp:lastModifiedBy>Roz Barnett</cp:lastModifiedBy>
  <cp:revision/>
  <cp:lastPrinted>2022-02-03T16:37:07Z</cp:lastPrinted>
  <dcterms:created xsi:type="dcterms:W3CDTF">2020-10-16T12:28:31Z</dcterms:created>
  <dcterms:modified xsi:type="dcterms:W3CDTF">2022-02-03T16:37:10Z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0x010100D70B703E87FD1441A829FCA11148D82F</vt:lpwstr>
  </property>
</Properties>
</file>